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3" activeTab="3"/>
  </bookViews>
  <sheets>
    <sheet name="k 30.9.2008" sheetId="1" r:id="rId1"/>
    <sheet name="příprava 24.RO" sheetId="2" r:id="rId2"/>
    <sheet name="Po 24. RO" sheetId="3" r:id="rId3"/>
    <sheet name="2014" sheetId="4" r:id="rId4"/>
  </sheets>
  <definedNames/>
  <calcPr fullCalcOnLoad="1"/>
</workbook>
</file>

<file path=xl/sharedStrings.xml><?xml version="1.0" encoding="utf-8"?>
<sst xmlns="http://schemas.openxmlformats.org/spreadsheetml/2006/main" count="368" uniqueCount="135">
  <si>
    <t>PAR</t>
  </si>
  <si>
    <t>ORG</t>
  </si>
  <si>
    <t>POL</t>
  </si>
  <si>
    <t>UZ</t>
  </si>
  <si>
    <t>Název</t>
  </si>
  <si>
    <t>Podnázev</t>
  </si>
  <si>
    <t>Rok</t>
  </si>
  <si>
    <t>23110</t>
  </si>
  <si>
    <t>Dotace</t>
  </si>
  <si>
    <t xml:space="preserve">  LÚSES</t>
  </si>
  <si>
    <t>Dotace státní</t>
  </si>
  <si>
    <t xml:space="preserve">  pečovatelská služba</t>
  </si>
  <si>
    <t>Dotace - PK</t>
  </si>
  <si>
    <t xml:space="preserve">  JSDHO Přeštice</t>
  </si>
  <si>
    <t xml:space="preserve">  volby 2008</t>
  </si>
  <si>
    <t xml:space="preserve">  neinv.akce - chodníky Skočice</t>
  </si>
  <si>
    <t xml:space="preserve">  na pořízení automobilu pro PS</t>
  </si>
  <si>
    <t xml:space="preserve">  KZ - projekt VISK 3</t>
  </si>
  <si>
    <t xml:space="preserve">  na péči dle zák.č.108/2006 Sb</t>
  </si>
  <si>
    <t xml:space="preserve">  Komunitní centrum</t>
  </si>
  <si>
    <t>23140</t>
  </si>
  <si>
    <t xml:space="preserve">  zvýš.nákl.na meliorační a zpevňuj.dřeviny</t>
  </si>
  <si>
    <t xml:space="preserve">  na čin.les.hospodáře</t>
  </si>
  <si>
    <t xml:space="preserve">  příspěvek na výkon státní správy</t>
  </si>
  <si>
    <t xml:space="preserve">  příspěvek na školy</t>
  </si>
  <si>
    <t xml:space="preserve">  pro pověřené obce na sociální dávky</t>
  </si>
  <si>
    <t xml:space="preserve">  na regionální funkci knihoven</t>
  </si>
  <si>
    <t xml:space="preserve">  Příspěvek na péči</t>
  </si>
  <si>
    <t>Sociální dávky</t>
  </si>
  <si>
    <t xml:space="preserve">  OSPOD</t>
  </si>
  <si>
    <t xml:space="preserve">  na lesní hospodářské osnovy</t>
  </si>
  <si>
    <t xml:space="preserve">  výchova lesních porostů</t>
  </si>
  <si>
    <t>Přehled investičních a provozních dotací k 30.9.2008</t>
  </si>
  <si>
    <t>Schv.č.</t>
  </si>
  <si>
    <t>Účet</t>
  </si>
  <si>
    <t xml:space="preserve">  na žáky od obcí navštěvující ZŠ Přeštice</t>
  </si>
  <si>
    <t xml:space="preserve">  příspěvek od obcí</t>
  </si>
  <si>
    <t>Hasiči</t>
  </si>
  <si>
    <t>Celkem</t>
  </si>
  <si>
    <t>Pečovatel.služba</t>
  </si>
  <si>
    <t>Skutečnost</t>
  </si>
  <si>
    <t>Po RO 18</t>
  </si>
  <si>
    <t xml:space="preserve">  veřejně prospěšné práce</t>
  </si>
  <si>
    <t>Pozn.: Dotace na veřejně prospěšné práce bude zahrnuta do rozpočtu po ukončení smlouvy a přijetí poslední platby (v listopadu za říjen).</t>
  </si>
  <si>
    <t>Po RO 23</t>
  </si>
  <si>
    <t>v Kč</t>
  </si>
  <si>
    <t>Celkem 4111</t>
  </si>
  <si>
    <t>Přehled dotací - před 24. RO</t>
  </si>
  <si>
    <t>Rozpočet v tis. Kč</t>
  </si>
  <si>
    <t>Schv. č.</t>
  </si>
  <si>
    <t>volby 2008</t>
  </si>
  <si>
    <t>příspěvek na péči</t>
  </si>
  <si>
    <t>OSPOD</t>
  </si>
  <si>
    <t>příspěvek na výkon státní správy</t>
  </si>
  <si>
    <t>příspěvek na školy</t>
  </si>
  <si>
    <t>Celkem 4112</t>
  </si>
  <si>
    <t>pečovatelská služba</t>
  </si>
  <si>
    <t>KZ - projekt VISK 3</t>
  </si>
  <si>
    <t>na péči dle zák.č. 108/2006 Sb.</t>
  </si>
  <si>
    <t>zvýš.nákl.na meliorační a zpevňuj.dřeviny</t>
  </si>
  <si>
    <t>na činnost lesního hospodáře</t>
  </si>
  <si>
    <t>pro pověřené obce na sociální dávky</t>
  </si>
  <si>
    <t>Dotace - ÚP</t>
  </si>
  <si>
    <t>veřejně prospěšné práce</t>
  </si>
  <si>
    <t>lesní hospodářské osnovy</t>
  </si>
  <si>
    <t>Celkem 4116</t>
  </si>
  <si>
    <t>na žáky od obcí navštěvující ZŠ Přeštice</t>
  </si>
  <si>
    <t xml:space="preserve">příspěvek od obcí </t>
  </si>
  <si>
    <t>Celkem 4121</t>
  </si>
  <si>
    <t>LÚSES</t>
  </si>
  <si>
    <t>neinv.akce - chodníky Skočice</t>
  </si>
  <si>
    <t>Komunitní centrum</t>
  </si>
  <si>
    <t>na regionální funkci knihoven</t>
  </si>
  <si>
    <t>výchova lesních porostů</t>
  </si>
  <si>
    <t>JSDHO Přeštice</t>
  </si>
  <si>
    <t>Celkem 4122</t>
  </si>
  <si>
    <t>na pořízení automobilu pro PS</t>
  </si>
  <si>
    <t>Celkem 4222</t>
  </si>
  <si>
    <t>rekonstrukce lékrařského domu č.p.760</t>
  </si>
  <si>
    <t>Celkem 4216</t>
  </si>
  <si>
    <t>Přehled dotací - po 24. RO</t>
  </si>
  <si>
    <t>Po RO 24</t>
  </si>
  <si>
    <t>CELKEM</t>
  </si>
  <si>
    <t>Rozpočet v Kč</t>
  </si>
  <si>
    <t>schválený</t>
  </si>
  <si>
    <t>ÚZ</t>
  </si>
  <si>
    <t>příspěvek od obcí</t>
  </si>
  <si>
    <t xml:space="preserve">Dotace </t>
  </si>
  <si>
    <t>Pečovatelská služba</t>
  </si>
  <si>
    <t>231 0110</t>
  </si>
  <si>
    <t>Projednání přestupků</t>
  </si>
  <si>
    <t>od obcí - VPS</t>
  </si>
  <si>
    <t>na pečovatelskou službu</t>
  </si>
  <si>
    <t>za činnost odborného lesního hospodáře</t>
  </si>
  <si>
    <t>na meliorační a zpevňující dřeviny</t>
  </si>
  <si>
    <t>231 0183</t>
  </si>
  <si>
    <t>státní příspěvek na výkon pěstounské péče</t>
  </si>
  <si>
    <t xml:space="preserve"> 231 0183</t>
  </si>
  <si>
    <t>Dotace státní (neinvest.)</t>
  </si>
  <si>
    <t>Mikroškolka Přeštice (85% NF)</t>
  </si>
  <si>
    <t>Mikroškolka Přeštice (15% SR)</t>
  </si>
  <si>
    <t>veřejně prospěšné práce (85% ESF)</t>
  </si>
  <si>
    <t>veřejně prospěšné práce (15% SR)</t>
  </si>
  <si>
    <t>Dotace státní (invest.)</t>
  </si>
  <si>
    <t>volby do Evropského parlamentu</t>
  </si>
  <si>
    <t>na vypracování LHO</t>
  </si>
  <si>
    <t>Dotace státní (neinvest.) - ÚZ 33513233</t>
  </si>
  <si>
    <t>001</t>
  </si>
  <si>
    <t>Dotace státní (neinvest.) - ÚZ 33113233</t>
  </si>
  <si>
    <t>OSPOD z OPLZZ (ESF 85%)</t>
  </si>
  <si>
    <t>OSPOD z OPLZZ - nepřímé náklady (ESF 85%)</t>
  </si>
  <si>
    <t>OSPOD z OPLZZ (SR 15%)</t>
  </si>
  <si>
    <t>OSPOD z OPLZZ - nepřímé náklady (SR 15%)</t>
  </si>
  <si>
    <t>od obcí na žáky navštěvující ŠJ a ŠD ZŠ Přešt.,Skočice</t>
  </si>
  <si>
    <t>KKC - Dechparáda</t>
  </si>
  <si>
    <t>velký sál KKC - modernizace (EU)</t>
  </si>
  <si>
    <t>velký sál KKC - modernizace (SR)</t>
  </si>
  <si>
    <t>MŠ Dukelská-stavební úpravy budovy (zateplení) - SFŽP</t>
  </si>
  <si>
    <t>MŠ Dukelská-stavební úpravy budovy (zateplení)-FS EU</t>
  </si>
  <si>
    <t>rekonstrukce chodníku v Žerovicích - I.etapa</t>
  </si>
  <si>
    <t>městská optická síť - IV.etapa</t>
  </si>
  <si>
    <t>rekonstrukce Pajzovna Skočice - II.etapa (85% EU)</t>
  </si>
  <si>
    <t>ORJ</t>
  </si>
  <si>
    <t>Přehled dotací  k 31. 12. 2014</t>
  </si>
  <si>
    <t>po RO 26</t>
  </si>
  <si>
    <t>volby do Senátu ČR a do zastupitelstev obcí</t>
  </si>
  <si>
    <t>úhrada výdajů JSDHO</t>
  </si>
  <si>
    <t>oprava komunikace Hlávkova "C"</t>
  </si>
  <si>
    <t>KKC - TIC Přeštice - nově a moderně</t>
  </si>
  <si>
    <t>obnova a zajištění lesních porostů</t>
  </si>
  <si>
    <t>ZŠ J.Hl.Přeštice-"Rozvoj výuky přírodních věd" (EU)</t>
  </si>
  <si>
    <t>úprava přechodů pro chodce a rozšíření MKDS</t>
  </si>
  <si>
    <t>Celkem 4223</t>
  </si>
  <si>
    <t>Celkem 4213</t>
  </si>
  <si>
    <t>Celkem 4123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</si>
</sst>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wrapText="1"/>
    </xf>
    <xf numFmtId="4" fontId="0" fillId="35" borderId="10" xfId="0" applyNumberFormat="1" applyFont="1" applyFill="1" applyBorder="1" applyAlignment="1">
      <alignment horizontal="right" wrapText="1"/>
    </xf>
    <xf numFmtId="4" fontId="0" fillId="36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4" fontId="0" fillId="35" borderId="20" xfId="0" applyNumberFormat="1" applyFill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" fontId="2" fillId="0" borderId="22" xfId="0" applyNumberFormat="1" applyFont="1" applyBorder="1" applyAlignment="1">
      <alignment/>
    </xf>
    <xf numFmtId="4" fontId="0" fillId="35" borderId="14" xfId="0" applyNumberFormat="1" applyFill="1" applyBorder="1" applyAlignment="1">
      <alignment/>
    </xf>
    <xf numFmtId="4" fontId="0" fillId="35" borderId="19" xfId="0" applyNumberFormat="1" applyFill="1" applyBorder="1" applyAlignment="1">
      <alignment horizontal="right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4" fontId="0" fillId="35" borderId="14" xfId="0" applyNumberFormat="1" applyFont="1" applyFill="1" applyBorder="1" applyAlignment="1">
      <alignment/>
    </xf>
    <xf numFmtId="4" fontId="0" fillId="35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7" xfId="0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9" xfId="0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2" fillId="37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horizontal="right"/>
    </xf>
    <xf numFmtId="4" fontId="0" fillId="0" borderId="37" xfId="0" applyNumberFormat="1" applyFill="1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0" borderId="40" xfId="0" applyNumberFormat="1" applyFill="1" applyBorder="1" applyAlignment="1">
      <alignment horizontal="right"/>
    </xf>
    <xf numFmtId="4" fontId="7" fillId="0" borderId="39" xfId="0" applyNumberFormat="1" applyFont="1" applyFill="1" applyBorder="1" applyAlignment="1">
      <alignment horizontal="right"/>
    </xf>
    <xf numFmtId="4" fontId="7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6" fillId="37" borderId="2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4" fontId="0" fillId="0" borderId="39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2" fillId="33" borderId="41" xfId="0" applyNumberFormat="1" applyFont="1" applyFill="1" applyBorder="1" applyAlignment="1">
      <alignment/>
    </xf>
    <xf numFmtId="4" fontId="8" fillId="0" borderId="32" xfId="0" applyNumberFormat="1" applyFont="1" applyBorder="1" applyAlignment="1">
      <alignment horizontal="center"/>
    </xf>
    <xf numFmtId="4" fontId="2" fillId="33" borderId="42" xfId="0" applyNumberFormat="1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6" fillId="37" borderId="42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45" xfId="0" applyFont="1" applyFill="1" applyBorder="1" applyAlignment="1">
      <alignment/>
    </xf>
    <xf numFmtId="4" fontId="2" fillId="33" borderId="44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49" fontId="0" fillId="33" borderId="26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" fontId="0" fillId="38" borderId="20" xfId="0" applyNumberFormat="1" applyFont="1" applyFill="1" applyBorder="1" applyAlignment="1">
      <alignment/>
    </xf>
    <xf numFmtId="4" fontId="2" fillId="33" borderId="48" xfId="0" applyNumberFormat="1" applyFont="1" applyFill="1" applyBorder="1" applyAlignment="1">
      <alignment/>
    </xf>
    <xf numFmtId="4" fontId="2" fillId="33" borderId="49" xfId="0" applyNumberFormat="1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4" fontId="0" fillId="38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38" borderId="15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7" borderId="0" xfId="0" applyFont="1" applyFill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6.140625" style="1" customWidth="1"/>
    <col min="2" max="2" width="4.7109375" style="0" customWidth="1"/>
    <col min="3" max="3" width="6.140625" style="0" customWidth="1"/>
    <col min="4" max="4" width="10.00390625" style="0" customWidth="1"/>
    <col min="5" max="5" width="7.140625" style="0" customWidth="1"/>
    <col min="6" max="6" width="14.8515625" style="0" customWidth="1"/>
    <col min="7" max="7" width="35.8515625" style="0" customWidth="1"/>
    <col min="8" max="8" width="5.140625" style="1" customWidth="1"/>
    <col min="9" max="9" width="9.57421875" style="0" customWidth="1"/>
    <col min="10" max="10" width="10.140625" style="0" customWidth="1"/>
    <col min="11" max="11" width="13.00390625" style="1" customWidth="1"/>
    <col min="12" max="12" width="9.28125" style="0" customWidth="1"/>
    <col min="13" max="13" width="5.57421875" style="0" customWidth="1"/>
  </cols>
  <sheetData>
    <row r="2" spans="1:11" ht="12.75">
      <c r="A2" s="189" t="s">
        <v>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4" spans="1:11" ht="13.5" customHeight="1">
      <c r="A4" s="2" t="s">
        <v>34</v>
      </c>
      <c r="B4" s="3" t="s">
        <v>0</v>
      </c>
      <c r="C4" s="3" t="s">
        <v>2</v>
      </c>
      <c r="D4" s="3" t="s">
        <v>1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33</v>
      </c>
      <c r="J4" s="3" t="s">
        <v>41</v>
      </c>
      <c r="K4" s="3" t="s">
        <v>40</v>
      </c>
    </row>
    <row r="5" spans="1:11" ht="12" customHeight="1">
      <c r="A5" s="4" t="s">
        <v>7</v>
      </c>
      <c r="B5" s="4">
        <v>0</v>
      </c>
      <c r="C5" s="4">
        <v>4111</v>
      </c>
      <c r="D5" s="4">
        <v>0</v>
      </c>
      <c r="E5" s="4">
        <v>98193</v>
      </c>
      <c r="F5" s="5" t="s">
        <v>12</v>
      </c>
      <c r="G5" s="5" t="s">
        <v>14</v>
      </c>
      <c r="H5" s="4">
        <v>2008</v>
      </c>
      <c r="I5" s="6">
        <v>0</v>
      </c>
      <c r="J5" s="14">
        <v>175</v>
      </c>
      <c r="K5" s="11">
        <v>175</v>
      </c>
    </row>
    <row r="6" spans="1:11" ht="12" customHeight="1">
      <c r="A6" s="4" t="s">
        <v>7</v>
      </c>
      <c r="B6" s="4">
        <v>0</v>
      </c>
      <c r="C6" s="4">
        <v>4111</v>
      </c>
      <c r="D6" s="4">
        <v>0</v>
      </c>
      <c r="E6" s="4">
        <v>98116</v>
      </c>
      <c r="F6" s="5" t="s">
        <v>8</v>
      </c>
      <c r="G6" s="5" t="s">
        <v>27</v>
      </c>
      <c r="H6" s="4">
        <v>2008</v>
      </c>
      <c r="I6" s="6">
        <v>0</v>
      </c>
      <c r="J6" s="14">
        <v>361.809</v>
      </c>
      <c r="K6" s="11">
        <v>361.81</v>
      </c>
    </row>
    <row r="7" spans="1:13" ht="12" customHeight="1">
      <c r="A7" s="4" t="s">
        <v>7</v>
      </c>
      <c r="B7" s="4">
        <v>0</v>
      </c>
      <c r="C7" s="4">
        <v>4111</v>
      </c>
      <c r="D7" s="4">
        <v>0</v>
      </c>
      <c r="E7" s="4">
        <v>98216</v>
      </c>
      <c r="F7" s="5" t="s">
        <v>28</v>
      </c>
      <c r="G7" s="5" t="s">
        <v>29</v>
      </c>
      <c r="H7" s="4">
        <v>2008</v>
      </c>
      <c r="I7" s="6">
        <v>0</v>
      </c>
      <c r="J7" s="14">
        <v>210.69</v>
      </c>
      <c r="K7" s="11">
        <v>729.26</v>
      </c>
      <c r="L7" s="16">
        <f>K5+K6+K7</f>
        <v>1266.07</v>
      </c>
      <c r="M7">
        <v>4111</v>
      </c>
    </row>
    <row r="8" spans="1:11" ht="12" customHeight="1">
      <c r="A8" s="4" t="s">
        <v>7</v>
      </c>
      <c r="B8" s="4">
        <v>0</v>
      </c>
      <c r="C8" s="4">
        <v>4112</v>
      </c>
      <c r="D8" s="4">
        <v>7218</v>
      </c>
      <c r="E8" s="4">
        <v>0</v>
      </c>
      <c r="F8" s="5" t="s">
        <v>10</v>
      </c>
      <c r="G8" s="5" t="s">
        <v>23</v>
      </c>
      <c r="H8" s="4">
        <v>2008</v>
      </c>
      <c r="I8" s="6">
        <v>18349</v>
      </c>
      <c r="J8" s="14">
        <v>18516.19</v>
      </c>
      <c r="K8" s="11">
        <v>15125</v>
      </c>
    </row>
    <row r="9" spans="1:13" ht="12" customHeight="1">
      <c r="A9" s="4" t="s">
        <v>7</v>
      </c>
      <c r="B9" s="4">
        <v>0</v>
      </c>
      <c r="C9" s="4">
        <v>4112</v>
      </c>
      <c r="D9" s="4">
        <v>0</v>
      </c>
      <c r="E9" s="4">
        <v>0</v>
      </c>
      <c r="F9" s="5" t="s">
        <v>10</v>
      </c>
      <c r="G9" s="5" t="s">
        <v>24</v>
      </c>
      <c r="H9" s="4">
        <v>2008</v>
      </c>
      <c r="I9" s="6">
        <v>1638</v>
      </c>
      <c r="J9" s="14">
        <v>1638</v>
      </c>
      <c r="K9" s="11">
        <v>0</v>
      </c>
      <c r="L9" s="16">
        <f>K8+K9</f>
        <v>15125</v>
      </c>
      <c r="M9">
        <v>4112</v>
      </c>
    </row>
    <row r="10" spans="1:11" ht="12" customHeight="1">
      <c r="A10" s="4" t="s">
        <v>7</v>
      </c>
      <c r="B10" s="4">
        <v>0</v>
      </c>
      <c r="C10" s="4">
        <v>4116</v>
      </c>
      <c r="D10" s="4">
        <v>0</v>
      </c>
      <c r="E10" s="4">
        <v>13305</v>
      </c>
      <c r="F10" s="5" t="s">
        <v>10</v>
      </c>
      <c r="G10" s="5" t="s">
        <v>11</v>
      </c>
      <c r="H10" s="4">
        <v>2008</v>
      </c>
      <c r="I10" s="6">
        <v>0</v>
      </c>
      <c r="J10" s="14">
        <v>0</v>
      </c>
      <c r="K10" s="11">
        <v>375</v>
      </c>
    </row>
    <row r="11" spans="1:11" ht="12" customHeight="1">
      <c r="A11" s="4" t="s">
        <v>7</v>
      </c>
      <c r="B11" s="4">
        <v>0</v>
      </c>
      <c r="C11" s="4">
        <v>4116</v>
      </c>
      <c r="D11" s="4">
        <v>0</v>
      </c>
      <c r="E11" s="4">
        <v>34053</v>
      </c>
      <c r="F11" s="5" t="s">
        <v>10</v>
      </c>
      <c r="G11" s="5" t="s">
        <v>17</v>
      </c>
      <c r="H11" s="4">
        <v>2008</v>
      </c>
      <c r="I11" s="6">
        <v>0</v>
      </c>
      <c r="J11" s="14">
        <v>14</v>
      </c>
      <c r="K11" s="11">
        <v>14</v>
      </c>
    </row>
    <row r="12" spans="1:11" ht="12" customHeight="1">
      <c r="A12" s="4" t="s">
        <v>7</v>
      </c>
      <c r="B12" s="4">
        <v>0</v>
      </c>
      <c r="C12" s="4">
        <v>4116</v>
      </c>
      <c r="D12" s="4">
        <v>0</v>
      </c>
      <c r="E12" s="4">
        <v>13235</v>
      </c>
      <c r="F12" s="5" t="s">
        <v>10</v>
      </c>
      <c r="G12" s="5" t="s">
        <v>18</v>
      </c>
      <c r="H12" s="4">
        <v>2008</v>
      </c>
      <c r="I12" s="6">
        <v>25115</v>
      </c>
      <c r="J12" s="14">
        <v>26605</v>
      </c>
      <c r="K12" s="11">
        <v>20370</v>
      </c>
    </row>
    <row r="13" spans="1:11" ht="12" customHeight="1">
      <c r="A13" s="4" t="s">
        <v>7</v>
      </c>
      <c r="B13" s="4">
        <v>0</v>
      </c>
      <c r="C13" s="4">
        <v>4116</v>
      </c>
      <c r="D13" s="4">
        <v>0</v>
      </c>
      <c r="E13" s="4">
        <v>29004</v>
      </c>
      <c r="F13" s="5" t="s">
        <v>10</v>
      </c>
      <c r="G13" s="5" t="s">
        <v>21</v>
      </c>
      <c r="H13" s="4">
        <v>2008</v>
      </c>
      <c r="I13" s="6">
        <v>50</v>
      </c>
      <c r="J13" s="14">
        <v>50</v>
      </c>
      <c r="K13" s="11">
        <v>21.25</v>
      </c>
    </row>
    <row r="14" spans="1:11" ht="12" customHeight="1">
      <c r="A14" s="4" t="s">
        <v>7</v>
      </c>
      <c r="B14" s="4">
        <v>0</v>
      </c>
      <c r="C14" s="4">
        <v>4116</v>
      </c>
      <c r="D14" s="4">
        <v>0</v>
      </c>
      <c r="E14" s="4">
        <v>29008</v>
      </c>
      <c r="F14" s="5" t="s">
        <v>10</v>
      </c>
      <c r="G14" s="5" t="s">
        <v>22</v>
      </c>
      <c r="H14" s="4">
        <v>2008</v>
      </c>
      <c r="I14" s="6">
        <v>260</v>
      </c>
      <c r="J14" s="14">
        <v>260</v>
      </c>
      <c r="K14" s="11">
        <v>198</v>
      </c>
    </row>
    <row r="15" spans="1:11" ht="12" customHeight="1">
      <c r="A15" s="4" t="s">
        <v>7</v>
      </c>
      <c r="B15" s="4">
        <v>0</v>
      </c>
      <c r="C15" s="4">
        <v>4116</v>
      </c>
      <c r="D15" s="4">
        <v>0</v>
      </c>
      <c r="E15" s="4">
        <v>13306</v>
      </c>
      <c r="F15" s="5" t="s">
        <v>10</v>
      </c>
      <c r="G15" s="5" t="s">
        <v>25</v>
      </c>
      <c r="H15" s="4">
        <v>2008</v>
      </c>
      <c r="I15" s="6">
        <v>10261</v>
      </c>
      <c r="J15" s="14">
        <v>10261</v>
      </c>
      <c r="K15" s="11">
        <v>5540</v>
      </c>
    </row>
    <row r="16" spans="1:11" ht="12" customHeight="1">
      <c r="A16" s="18">
        <v>23110</v>
      </c>
      <c r="B16" s="18">
        <v>0</v>
      </c>
      <c r="C16" s="18">
        <v>4116</v>
      </c>
      <c r="D16" s="18">
        <v>0</v>
      </c>
      <c r="E16" s="18">
        <v>13101</v>
      </c>
      <c r="F16" s="19" t="s">
        <v>8</v>
      </c>
      <c r="G16" s="19" t="s">
        <v>42</v>
      </c>
      <c r="H16" s="18">
        <v>2008</v>
      </c>
      <c r="I16" s="20">
        <v>0</v>
      </c>
      <c r="J16" s="21">
        <v>0</v>
      </c>
      <c r="K16" s="22">
        <v>20.5</v>
      </c>
    </row>
    <row r="17" spans="1:13" ht="12" customHeight="1">
      <c r="A17" s="4" t="s">
        <v>7</v>
      </c>
      <c r="B17" s="4">
        <v>0</v>
      </c>
      <c r="C17" s="4">
        <v>4116</v>
      </c>
      <c r="D17" s="4">
        <v>0</v>
      </c>
      <c r="E17" s="4">
        <v>0</v>
      </c>
      <c r="F17" s="5" t="s">
        <v>8</v>
      </c>
      <c r="G17" s="5" t="s">
        <v>30</v>
      </c>
      <c r="H17" s="4">
        <v>2008</v>
      </c>
      <c r="I17" s="6">
        <v>0</v>
      </c>
      <c r="J17" s="14">
        <v>30</v>
      </c>
      <c r="K17" s="11">
        <v>0</v>
      </c>
      <c r="L17" s="16">
        <f>K10+K11+K12+K13+K14+K15+K16+K17</f>
        <v>26538.75</v>
      </c>
      <c r="M17">
        <v>4116</v>
      </c>
    </row>
    <row r="18" spans="1:11" ht="12" customHeight="1">
      <c r="A18" s="7">
        <v>23110</v>
      </c>
      <c r="B18" s="7">
        <v>0</v>
      </c>
      <c r="C18" s="7">
        <v>4121</v>
      </c>
      <c r="D18" s="7">
        <v>3113.3111</v>
      </c>
      <c r="E18" s="7">
        <v>0</v>
      </c>
      <c r="F18" s="8" t="s">
        <v>8</v>
      </c>
      <c r="G18" s="8" t="s">
        <v>35</v>
      </c>
      <c r="H18" s="7">
        <v>2008</v>
      </c>
      <c r="I18" s="9">
        <v>1600</v>
      </c>
      <c r="J18" s="15">
        <v>1600</v>
      </c>
      <c r="K18" s="12">
        <v>761</v>
      </c>
    </row>
    <row r="19" spans="1:11" ht="12" customHeight="1">
      <c r="A19" s="7">
        <v>23110</v>
      </c>
      <c r="B19" s="7">
        <v>0</v>
      </c>
      <c r="C19" s="7">
        <v>4121</v>
      </c>
      <c r="D19" s="7">
        <v>4351</v>
      </c>
      <c r="E19" s="7">
        <v>0</v>
      </c>
      <c r="F19" s="8" t="s">
        <v>39</v>
      </c>
      <c r="G19" s="8" t="s">
        <v>36</v>
      </c>
      <c r="H19" s="7">
        <v>2008</v>
      </c>
      <c r="I19" s="9">
        <v>100</v>
      </c>
      <c r="J19" s="15">
        <v>100</v>
      </c>
      <c r="K19" s="12">
        <v>108</v>
      </c>
    </row>
    <row r="20" spans="1:13" ht="12" customHeight="1">
      <c r="A20" s="7">
        <v>23110</v>
      </c>
      <c r="B20" s="7">
        <v>0</v>
      </c>
      <c r="C20" s="7">
        <v>4121</v>
      </c>
      <c r="D20" s="7">
        <v>5512</v>
      </c>
      <c r="E20" s="7">
        <v>0</v>
      </c>
      <c r="F20" s="8" t="s">
        <v>37</v>
      </c>
      <c r="G20" s="8" t="s">
        <v>36</v>
      </c>
      <c r="H20" s="7">
        <v>2008</v>
      </c>
      <c r="I20" s="9">
        <v>0</v>
      </c>
      <c r="J20" s="15">
        <v>2</v>
      </c>
      <c r="K20" s="12">
        <v>2</v>
      </c>
      <c r="L20" s="16">
        <f>K18+K19+K20</f>
        <v>871</v>
      </c>
      <c r="M20">
        <v>4121</v>
      </c>
    </row>
    <row r="21" spans="1:11" ht="12" customHeight="1">
      <c r="A21" s="4" t="s">
        <v>7</v>
      </c>
      <c r="B21" s="4">
        <v>0</v>
      </c>
      <c r="C21" s="4">
        <v>4122</v>
      </c>
      <c r="D21" s="4">
        <v>3749</v>
      </c>
      <c r="E21" s="4">
        <v>0</v>
      </c>
      <c r="F21" s="5" t="s">
        <v>8</v>
      </c>
      <c r="G21" s="5" t="s">
        <v>9</v>
      </c>
      <c r="H21" s="4">
        <v>2008</v>
      </c>
      <c r="I21" s="6">
        <v>0</v>
      </c>
      <c r="J21" s="14">
        <v>40</v>
      </c>
      <c r="K21" s="11">
        <v>40</v>
      </c>
    </row>
    <row r="22" spans="1:11" ht="12" customHeight="1">
      <c r="A22" s="4" t="s">
        <v>7</v>
      </c>
      <c r="B22" s="4">
        <v>0</v>
      </c>
      <c r="C22" s="4">
        <v>4122</v>
      </c>
      <c r="D22" s="4">
        <v>2219</v>
      </c>
      <c r="E22" s="4">
        <v>0</v>
      </c>
      <c r="F22" s="5" t="s">
        <v>12</v>
      </c>
      <c r="G22" s="5" t="s">
        <v>15</v>
      </c>
      <c r="H22" s="4">
        <v>2008</v>
      </c>
      <c r="I22" s="6">
        <v>0</v>
      </c>
      <c r="J22" s="14">
        <v>170</v>
      </c>
      <c r="K22" s="11">
        <v>170</v>
      </c>
    </row>
    <row r="23" spans="1:11" ht="12" customHeight="1">
      <c r="A23" s="4" t="s">
        <v>20</v>
      </c>
      <c r="B23" s="4">
        <v>0</v>
      </c>
      <c r="C23" s="4">
        <v>4122</v>
      </c>
      <c r="D23" s="4">
        <v>0</v>
      </c>
      <c r="E23" s="4">
        <v>0</v>
      </c>
      <c r="F23" s="5" t="s">
        <v>8</v>
      </c>
      <c r="G23" s="5" t="s">
        <v>19</v>
      </c>
      <c r="H23" s="4">
        <v>2008</v>
      </c>
      <c r="I23" s="6">
        <v>400</v>
      </c>
      <c r="J23" s="14">
        <v>400</v>
      </c>
      <c r="K23" s="11">
        <v>759</v>
      </c>
    </row>
    <row r="24" spans="1:11" ht="12.75">
      <c r="A24" s="4" t="s">
        <v>7</v>
      </c>
      <c r="B24" s="4">
        <v>0</v>
      </c>
      <c r="C24" s="4">
        <v>4122</v>
      </c>
      <c r="D24" s="4">
        <v>3314</v>
      </c>
      <c r="E24" s="4">
        <v>0</v>
      </c>
      <c r="F24" s="5" t="s">
        <v>12</v>
      </c>
      <c r="G24" s="5" t="s">
        <v>26</v>
      </c>
      <c r="H24" s="4">
        <v>2008</v>
      </c>
      <c r="I24" s="6">
        <v>0</v>
      </c>
      <c r="J24" s="14">
        <v>312</v>
      </c>
      <c r="K24" s="11">
        <v>312</v>
      </c>
    </row>
    <row r="25" spans="1:11" ht="12.75">
      <c r="A25" s="4" t="s">
        <v>7</v>
      </c>
      <c r="B25" s="4">
        <v>0</v>
      </c>
      <c r="C25" s="4">
        <v>4122</v>
      </c>
      <c r="D25" s="4">
        <v>1031</v>
      </c>
      <c r="E25" s="4">
        <v>0</v>
      </c>
      <c r="F25" s="5" t="s">
        <v>8</v>
      </c>
      <c r="G25" s="5" t="s">
        <v>31</v>
      </c>
      <c r="H25" s="4">
        <v>2008</v>
      </c>
      <c r="I25" s="6">
        <v>0</v>
      </c>
      <c r="J25" s="14">
        <v>30.76</v>
      </c>
      <c r="K25" s="11">
        <v>30.76</v>
      </c>
    </row>
    <row r="26" spans="1:13" ht="12.75">
      <c r="A26" s="4">
        <v>23110</v>
      </c>
      <c r="B26" s="4">
        <v>0</v>
      </c>
      <c r="C26" s="4">
        <v>4122</v>
      </c>
      <c r="D26" s="4">
        <v>4122</v>
      </c>
      <c r="E26" s="4">
        <v>0</v>
      </c>
      <c r="F26" s="5" t="s">
        <v>12</v>
      </c>
      <c r="G26" s="5" t="s">
        <v>13</v>
      </c>
      <c r="H26" s="4">
        <v>2008</v>
      </c>
      <c r="I26" s="6">
        <v>0</v>
      </c>
      <c r="J26" s="14">
        <v>0</v>
      </c>
      <c r="K26" s="11">
        <v>30.83</v>
      </c>
      <c r="L26" s="16">
        <f>K21+K22+K23+K24+K25+K26</f>
        <v>1342.59</v>
      </c>
      <c r="M26">
        <v>4122</v>
      </c>
    </row>
    <row r="27" spans="1:13" ht="12.75">
      <c r="A27" s="4" t="s">
        <v>7</v>
      </c>
      <c r="B27" s="4">
        <v>0</v>
      </c>
      <c r="C27" s="4">
        <v>4222</v>
      </c>
      <c r="D27" s="4">
        <v>400</v>
      </c>
      <c r="E27" s="4">
        <v>0</v>
      </c>
      <c r="F27" s="5" t="s">
        <v>12</v>
      </c>
      <c r="G27" s="5" t="s">
        <v>16</v>
      </c>
      <c r="H27" s="4">
        <v>2008</v>
      </c>
      <c r="I27" s="6">
        <v>0</v>
      </c>
      <c r="J27" s="14">
        <v>250</v>
      </c>
      <c r="K27" s="11">
        <v>250</v>
      </c>
      <c r="L27" s="17">
        <v>250</v>
      </c>
      <c r="M27">
        <v>4222</v>
      </c>
    </row>
    <row r="28" spans="1:11" ht="12.75">
      <c r="A28" s="7"/>
      <c r="B28" s="8"/>
      <c r="C28" s="8"/>
      <c r="D28" s="8"/>
      <c r="E28" s="8"/>
      <c r="F28" s="5" t="s">
        <v>38</v>
      </c>
      <c r="G28" s="8"/>
      <c r="H28" s="7"/>
      <c r="I28" s="10">
        <f>SUM(I5:I27)</f>
        <v>57773</v>
      </c>
      <c r="J28" s="10">
        <f>SUM(J5:J27)</f>
        <v>61026.449</v>
      </c>
      <c r="K28" s="13">
        <f>SUM(K5:K27)</f>
        <v>45393.41</v>
      </c>
    </row>
    <row r="30" ht="12.75">
      <c r="A30" s="23" t="s">
        <v>43</v>
      </c>
    </row>
  </sheetData>
  <sheetProtection/>
  <mergeCells count="1">
    <mergeCell ref="A2:K2"/>
  </mergeCells>
  <printOptions/>
  <pageMargins left="0.787401575" right="0.787401575" top="0.984251969" bottom="0.984251969" header="0.4921259845" footer="0.492125984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49" sqref="D49"/>
    </sheetView>
  </sheetViews>
  <sheetFormatPr defaultColWidth="9.140625" defaultRowHeight="12" customHeight="1"/>
  <cols>
    <col min="1" max="5" width="8.7109375" style="1" customWidth="1"/>
    <col min="6" max="6" width="14.8515625" style="0" customWidth="1"/>
    <col min="7" max="7" width="35.8515625" style="0" customWidth="1"/>
    <col min="8" max="8" width="9.57421875" style="27" customWidth="1"/>
    <col min="9" max="9" width="10.140625" style="27" customWidth="1"/>
    <col min="10" max="10" width="13.00390625" style="29" customWidth="1"/>
    <col min="11" max="11" width="12.57421875" style="0" customWidth="1"/>
    <col min="12" max="12" width="5.57421875" style="0" customWidth="1"/>
  </cols>
  <sheetData>
    <row r="1" spans="1:10" ht="16.5" customHeight="1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8:10" ht="12" customHeight="1">
      <c r="H3" s="190" t="s">
        <v>48</v>
      </c>
      <c r="I3" s="191"/>
      <c r="J3" s="30" t="s">
        <v>40</v>
      </c>
    </row>
    <row r="4" spans="1:10" ht="12.75" customHeight="1" thickBot="1">
      <c r="A4" s="28" t="s">
        <v>34</v>
      </c>
      <c r="B4" s="28" t="s">
        <v>0</v>
      </c>
      <c r="C4" s="28" t="s">
        <v>2</v>
      </c>
      <c r="D4" s="28" t="s">
        <v>1</v>
      </c>
      <c r="E4" s="28" t="s">
        <v>3</v>
      </c>
      <c r="F4" s="28" t="s">
        <v>4</v>
      </c>
      <c r="G4" s="28" t="s">
        <v>5</v>
      </c>
      <c r="H4" s="30" t="s">
        <v>49</v>
      </c>
      <c r="I4" s="30" t="s">
        <v>44</v>
      </c>
      <c r="J4" s="31" t="s">
        <v>45</v>
      </c>
    </row>
    <row r="5" spans="1:10" ht="12" customHeight="1">
      <c r="A5" s="32">
        <v>23110</v>
      </c>
      <c r="B5" s="33">
        <v>0</v>
      </c>
      <c r="C5" s="33">
        <v>4111</v>
      </c>
      <c r="D5" s="33">
        <v>0</v>
      </c>
      <c r="E5" s="33">
        <v>98193</v>
      </c>
      <c r="F5" s="34" t="s">
        <v>12</v>
      </c>
      <c r="G5" s="34" t="s">
        <v>50</v>
      </c>
      <c r="H5" s="35">
        <v>0</v>
      </c>
      <c r="I5" s="36">
        <v>175</v>
      </c>
      <c r="J5" s="51">
        <v>175000</v>
      </c>
    </row>
    <row r="6" spans="1:14" ht="12" customHeight="1">
      <c r="A6" s="37">
        <v>23110</v>
      </c>
      <c r="B6" s="7">
        <v>0</v>
      </c>
      <c r="C6" s="7">
        <v>4111</v>
      </c>
      <c r="D6" s="7">
        <v>0</v>
      </c>
      <c r="E6" s="7">
        <v>98116</v>
      </c>
      <c r="F6" s="8" t="s">
        <v>8</v>
      </c>
      <c r="G6" s="8" t="s">
        <v>51</v>
      </c>
      <c r="H6" s="9">
        <v>0</v>
      </c>
      <c r="I6" s="9">
        <v>361.81</v>
      </c>
      <c r="J6" s="52">
        <v>361809</v>
      </c>
      <c r="N6" s="24"/>
    </row>
    <row r="7" spans="1:10" ht="12" customHeight="1">
      <c r="A7" s="37">
        <v>23110</v>
      </c>
      <c r="B7" s="7">
        <v>0</v>
      </c>
      <c r="C7" s="7">
        <v>4111</v>
      </c>
      <c r="D7" s="7">
        <v>0</v>
      </c>
      <c r="E7" s="7">
        <v>98216</v>
      </c>
      <c r="F7" s="8" t="s">
        <v>28</v>
      </c>
      <c r="G7" s="8" t="s">
        <v>52</v>
      </c>
      <c r="H7" s="9">
        <v>0</v>
      </c>
      <c r="I7" s="9">
        <v>988.54</v>
      </c>
      <c r="J7" s="52">
        <v>988541</v>
      </c>
    </row>
    <row r="8" spans="1:10" ht="12" customHeight="1" thickBot="1">
      <c r="A8" s="43"/>
      <c r="B8" s="26"/>
      <c r="C8" s="26"/>
      <c r="D8" s="26"/>
      <c r="E8" s="26"/>
      <c r="F8" s="25"/>
      <c r="G8" s="44" t="s">
        <v>46</v>
      </c>
      <c r="H8" s="45">
        <f>SUM(H5:H7)</f>
        <v>0</v>
      </c>
      <c r="I8" s="50">
        <f>SUM(I5:I7)</f>
        <v>1525.35</v>
      </c>
      <c r="J8" s="53">
        <f>SUM(J5:J7)</f>
        <v>1525350</v>
      </c>
    </row>
    <row r="9" spans="1:10" ht="12" customHeight="1">
      <c r="A9" s="32">
        <v>23110</v>
      </c>
      <c r="B9" s="33">
        <v>0</v>
      </c>
      <c r="C9" s="33">
        <v>4112</v>
      </c>
      <c r="D9" s="33">
        <v>7218</v>
      </c>
      <c r="E9" s="33">
        <v>0</v>
      </c>
      <c r="F9" s="47" t="s">
        <v>10</v>
      </c>
      <c r="G9" s="47" t="s">
        <v>53</v>
      </c>
      <c r="H9" s="48">
        <v>18349</v>
      </c>
      <c r="I9" s="36">
        <v>18516.19</v>
      </c>
      <c r="J9" s="51"/>
    </row>
    <row r="10" spans="1:10" ht="12" customHeight="1">
      <c r="A10" s="37">
        <v>23110</v>
      </c>
      <c r="B10" s="7">
        <v>0</v>
      </c>
      <c r="C10" s="7">
        <v>4112</v>
      </c>
      <c r="D10" s="7">
        <v>0</v>
      </c>
      <c r="E10" s="7">
        <v>0</v>
      </c>
      <c r="F10" s="46" t="s">
        <v>10</v>
      </c>
      <c r="G10" s="46" t="s">
        <v>54</v>
      </c>
      <c r="H10" s="49">
        <v>1638</v>
      </c>
      <c r="I10" s="9">
        <v>1638</v>
      </c>
      <c r="J10" s="52"/>
    </row>
    <row r="11" spans="1:10" ht="12" customHeight="1" thickBot="1">
      <c r="A11" s="43"/>
      <c r="B11" s="26"/>
      <c r="C11" s="26"/>
      <c r="D11" s="26"/>
      <c r="E11" s="26"/>
      <c r="F11" s="25"/>
      <c r="G11" s="44" t="s">
        <v>55</v>
      </c>
      <c r="H11" s="45">
        <f>SUM(H9:H10)</f>
        <v>19987</v>
      </c>
      <c r="I11" s="54">
        <f>SUM(I9:I10)</f>
        <v>20154.19</v>
      </c>
      <c r="J11" s="55">
        <v>18496648</v>
      </c>
    </row>
    <row r="12" spans="1:10" ht="12" customHeight="1">
      <c r="A12" s="32">
        <v>23110</v>
      </c>
      <c r="B12" s="33">
        <v>0</v>
      </c>
      <c r="C12" s="33">
        <v>4116</v>
      </c>
      <c r="D12" s="33">
        <v>0</v>
      </c>
      <c r="E12" s="33">
        <v>13305</v>
      </c>
      <c r="F12" s="47" t="s">
        <v>10</v>
      </c>
      <c r="G12" s="34" t="s">
        <v>56</v>
      </c>
      <c r="H12" s="36">
        <v>0</v>
      </c>
      <c r="I12" s="36">
        <v>500</v>
      </c>
      <c r="J12" s="51">
        <v>500000</v>
      </c>
    </row>
    <row r="13" spans="1:10" ht="12" customHeight="1">
      <c r="A13" s="37">
        <v>23110</v>
      </c>
      <c r="B13" s="7">
        <v>0</v>
      </c>
      <c r="C13" s="7">
        <v>4116</v>
      </c>
      <c r="D13" s="7">
        <v>0</v>
      </c>
      <c r="E13" s="7">
        <v>34053</v>
      </c>
      <c r="F13" s="46" t="s">
        <v>10</v>
      </c>
      <c r="G13" s="8" t="s">
        <v>57</v>
      </c>
      <c r="H13" s="9">
        <v>0</v>
      </c>
      <c r="I13" s="9">
        <v>14</v>
      </c>
      <c r="J13" s="52">
        <v>14000</v>
      </c>
    </row>
    <row r="14" spans="1:10" ht="12" customHeight="1">
      <c r="A14" s="37">
        <v>23110</v>
      </c>
      <c r="B14" s="7">
        <v>0</v>
      </c>
      <c r="C14" s="7">
        <v>4116</v>
      </c>
      <c r="D14" s="7">
        <v>0</v>
      </c>
      <c r="E14" s="7">
        <v>13235</v>
      </c>
      <c r="F14" s="46" t="s">
        <v>10</v>
      </c>
      <c r="G14" s="8" t="s">
        <v>58</v>
      </c>
      <c r="H14" s="9">
        <v>25115</v>
      </c>
      <c r="I14" s="56">
        <v>27684</v>
      </c>
      <c r="J14" s="57">
        <v>25134000</v>
      </c>
    </row>
    <row r="15" spans="1:10" ht="12" customHeight="1">
      <c r="A15" s="37">
        <v>23110</v>
      </c>
      <c r="B15" s="7">
        <v>0</v>
      </c>
      <c r="C15" s="7">
        <v>4116</v>
      </c>
      <c r="D15" s="7">
        <v>0</v>
      </c>
      <c r="E15" s="7">
        <v>29004</v>
      </c>
      <c r="F15" s="46" t="s">
        <v>10</v>
      </c>
      <c r="G15" s="8" t="s">
        <v>59</v>
      </c>
      <c r="H15" s="9">
        <v>50</v>
      </c>
      <c r="I15" s="56">
        <v>50</v>
      </c>
      <c r="J15" s="57">
        <v>51200</v>
      </c>
    </row>
    <row r="16" spans="1:10" ht="12" customHeight="1">
      <c r="A16" s="37">
        <v>23110</v>
      </c>
      <c r="B16" s="7">
        <v>0</v>
      </c>
      <c r="C16" s="7">
        <v>4116</v>
      </c>
      <c r="D16" s="7">
        <v>0</v>
      </c>
      <c r="E16" s="7">
        <v>29008</v>
      </c>
      <c r="F16" s="46" t="s">
        <v>10</v>
      </c>
      <c r="G16" s="8" t="s">
        <v>60</v>
      </c>
      <c r="H16" s="9">
        <v>260</v>
      </c>
      <c r="I16" s="56">
        <v>260</v>
      </c>
      <c r="J16" s="57">
        <v>198052</v>
      </c>
    </row>
    <row r="17" spans="1:10" ht="12" customHeight="1">
      <c r="A17" s="37">
        <v>23110</v>
      </c>
      <c r="B17" s="7">
        <v>0</v>
      </c>
      <c r="C17" s="7">
        <v>4116</v>
      </c>
      <c r="D17" s="7">
        <v>0</v>
      </c>
      <c r="E17" s="7">
        <v>13306</v>
      </c>
      <c r="F17" s="46" t="s">
        <v>10</v>
      </c>
      <c r="G17" s="8" t="s">
        <v>61</v>
      </c>
      <c r="H17" s="9">
        <v>10261</v>
      </c>
      <c r="I17" s="56">
        <v>7000</v>
      </c>
      <c r="J17" s="57">
        <v>5740000</v>
      </c>
    </row>
    <row r="18" spans="1:10" ht="12" customHeight="1">
      <c r="A18" s="37">
        <v>23110</v>
      </c>
      <c r="B18" s="7">
        <v>0</v>
      </c>
      <c r="C18" s="7">
        <v>4116</v>
      </c>
      <c r="D18" s="7">
        <v>0</v>
      </c>
      <c r="E18" s="7">
        <v>13101</v>
      </c>
      <c r="F18" s="46" t="s">
        <v>62</v>
      </c>
      <c r="G18" s="8" t="s">
        <v>63</v>
      </c>
      <c r="H18" s="9">
        <v>0</v>
      </c>
      <c r="I18" s="9">
        <v>30.7</v>
      </c>
      <c r="J18" s="52">
        <v>30699</v>
      </c>
    </row>
    <row r="19" spans="1:10" ht="12" customHeight="1">
      <c r="A19" s="37">
        <v>23110</v>
      </c>
      <c r="B19" s="7">
        <v>0</v>
      </c>
      <c r="C19" s="7">
        <v>4116</v>
      </c>
      <c r="D19" s="7">
        <v>0</v>
      </c>
      <c r="E19" s="7">
        <v>0</v>
      </c>
      <c r="F19" s="46" t="s">
        <v>8</v>
      </c>
      <c r="G19" s="8" t="s">
        <v>64</v>
      </c>
      <c r="H19" s="9">
        <v>0</v>
      </c>
      <c r="I19" s="9">
        <v>0</v>
      </c>
      <c r="J19" s="52">
        <v>0</v>
      </c>
    </row>
    <row r="20" spans="1:10" ht="12" customHeight="1" thickBot="1">
      <c r="A20" s="38"/>
      <c r="B20" s="39"/>
      <c r="C20" s="39"/>
      <c r="D20" s="39"/>
      <c r="E20" s="39"/>
      <c r="F20" s="40"/>
      <c r="G20" s="41" t="s">
        <v>65</v>
      </c>
      <c r="H20" s="42">
        <f>SUM(H12:H19)</f>
        <v>35686</v>
      </c>
      <c r="I20" s="42">
        <f>SUM(I12:I19)</f>
        <v>35538.7</v>
      </c>
      <c r="J20" s="58">
        <f>SUM(J12:J19)</f>
        <v>31667951</v>
      </c>
    </row>
    <row r="21" spans="1:10" ht="12" customHeight="1">
      <c r="A21" s="32">
        <v>23110</v>
      </c>
      <c r="B21" s="33">
        <v>0</v>
      </c>
      <c r="C21" s="33">
        <v>4121</v>
      </c>
      <c r="D21" s="33">
        <v>3111</v>
      </c>
      <c r="E21" s="33">
        <v>0</v>
      </c>
      <c r="F21" s="34" t="s">
        <v>8</v>
      </c>
      <c r="G21" s="34" t="s">
        <v>66</v>
      </c>
      <c r="H21" s="36"/>
      <c r="I21" s="63"/>
      <c r="J21" s="64">
        <v>57705</v>
      </c>
    </row>
    <row r="22" spans="1:10" ht="12" customHeight="1">
      <c r="A22" s="37">
        <v>23110</v>
      </c>
      <c r="B22" s="7">
        <v>0</v>
      </c>
      <c r="C22" s="7">
        <v>4121</v>
      </c>
      <c r="D22" s="7">
        <v>3113</v>
      </c>
      <c r="E22" s="7">
        <v>0</v>
      </c>
      <c r="F22" s="8" t="s">
        <v>8</v>
      </c>
      <c r="G22" s="8" t="s">
        <v>66</v>
      </c>
      <c r="H22" s="9">
        <v>1600</v>
      </c>
      <c r="I22" s="56">
        <v>1600</v>
      </c>
      <c r="J22" s="57">
        <v>1801703</v>
      </c>
    </row>
    <row r="23" spans="1:10" ht="12" customHeight="1">
      <c r="A23" s="37">
        <v>23110</v>
      </c>
      <c r="B23" s="7">
        <v>0</v>
      </c>
      <c r="C23" s="7">
        <v>4121</v>
      </c>
      <c r="D23" s="7">
        <v>4351</v>
      </c>
      <c r="E23" s="7">
        <v>0</v>
      </c>
      <c r="F23" s="8" t="s">
        <v>39</v>
      </c>
      <c r="G23" s="8" t="s">
        <v>67</v>
      </c>
      <c r="H23" s="9">
        <v>100</v>
      </c>
      <c r="I23" s="56">
        <v>100</v>
      </c>
      <c r="J23" s="57">
        <v>108105</v>
      </c>
    </row>
    <row r="24" spans="1:10" ht="12" customHeight="1">
      <c r="A24" s="37">
        <v>23110</v>
      </c>
      <c r="B24" s="7">
        <v>0</v>
      </c>
      <c r="C24" s="7">
        <v>4121</v>
      </c>
      <c r="D24" s="7">
        <v>5512</v>
      </c>
      <c r="E24" s="7">
        <v>0</v>
      </c>
      <c r="F24" s="8" t="s">
        <v>37</v>
      </c>
      <c r="G24" s="8" t="s">
        <v>67</v>
      </c>
      <c r="H24" s="9">
        <v>0</v>
      </c>
      <c r="I24" s="9">
        <v>2</v>
      </c>
      <c r="J24" s="52">
        <v>2000</v>
      </c>
    </row>
    <row r="25" spans="1:10" ht="12" customHeight="1" thickBot="1">
      <c r="A25" s="38"/>
      <c r="B25" s="39"/>
      <c r="C25" s="39"/>
      <c r="D25" s="39"/>
      <c r="E25" s="39"/>
      <c r="F25" s="40"/>
      <c r="G25" s="41" t="s">
        <v>68</v>
      </c>
      <c r="H25" s="42">
        <f>SUM(H21:H24)</f>
        <v>1700</v>
      </c>
      <c r="I25" s="42">
        <f>SUM(I21:I24)</f>
        <v>1702</v>
      </c>
      <c r="J25" s="58">
        <f>SUM(J21:J24)</f>
        <v>1969513</v>
      </c>
    </row>
    <row r="26" spans="1:10" ht="12" customHeight="1">
      <c r="A26" s="32">
        <v>23110</v>
      </c>
      <c r="B26" s="33">
        <v>0</v>
      </c>
      <c r="C26" s="33">
        <v>4122</v>
      </c>
      <c r="D26" s="33">
        <v>3749</v>
      </c>
      <c r="E26" s="33">
        <v>0</v>
      </c>
      <c r="F26" s="47" t="s">
        <v>8</v>
      </c>
      <c r="G26" s="47" t="s">
        <v>69</v>
      </c>
      <c r="H26" s="36">
        <v>0</v>
      </c>
      <c r="I26" s="36">
        <v>40</v>
      </c>
      <c r="J26" s="51">
        <v>40000</v>
      </c>
    </row>
    <row r="27" spans="1:10" ht="12" customHeight="1">
      <c r="A27" s="37">
        <v>23110</v>
      </c>
      <c r="B27" s="7">
        <v>0</v>
      </c>
      <c r="C27" s="7">
        <v>4122</v>
      </c>
      <c r="D27" s="7">
        <v>2219</v>
      </c>
      <c r="E27" s="7">
        <v>0</v>
      </c>
      <c r="F27" s="8" t="s">
        <v>12</v>
      </c>
      <c r="G27" s="8" t="s">
        <v>70</v>
      </c>
      <c r="H27" s="9">
        <v>0</v>
      </c>
      <c r="I27" s="9">
        <v>170</v>
      </c>
      <c r="J27" s="52">
        <v>170000</v>
      </c>
    </row>
    <row r="28" spans="1:10" ht="12" customHeight="1">
      <c r="A28" s="37">
        <v>23140</v>
      </c>
      <c r="B28" s="7">
        <v>0</v>
      </c>
      <c r="C28" s="7">
        <v>4122</v>
      </c>
      <c r="D28" s="7">
        <v>0</v>
      </c>
      <c r="E28" s="7">
        <v>0</v>
      </c>
      <c r="F28" s="8" t="s">
        <v>8</v>
      </c>
      <c r="G28" s="8" t="s">
        <v>71</v>
      </c>
      <c r="H28" s="9">
        <v>400</v>
      </c>
      <c r="I28" s="9">
        <v>758.99</v>
      </c>
      <c r="J28" s="52">
        <v>758992.89</v>
      </c>
    </row>
    <row r="29" spans="1:10" ht="12" customHeight="1">
      <c r="A29" s="37">
        <v>23110</v>
      </c>
      <c r="B29" s="7">
        <v>0</v>
      </c>
      <c r="C29" s="7">
        <v>4122</v>
      </c>
      <c r="D29" s="7">
        <v>3314</v>
      </c>
      <c r="E29" s="7">
        <v>0</v>
      </c>
      <c r="F29" s="8" t="s">
        <v>12</v>
      </c>
      <c r="G29" s="8" t="s">
        <v>72</v>
      </c>
      <c r="H29" s="9">
        <v>0</v>
      </c>
      <c r="I29" s="9">
        <v>312</v>
      </c>
      <c r="J29" s="52">
        <v>312000</v>
      </c>
    </row>
    <row r="30" spans="1:10" ht="12" customHeight="1">
      <c r="A30" s="37">
        <v>23110</v>
      </c>
      <c r="B30" s="7">
        <v>0</v>
      </c>
      <c r="C30" s="7">
        <v>4122</v>
      </c>
      <c r="D30" s="7">
        <v>1031</v>
      </c>
      <c r="E30" s="7">
        <v>0</v>
      </c>
      <c r="F30" s="8" t="s">
        <v>8</v>
      </c>
      <c r="G30" s="8" t="s">
        <v>73</v>
      </c>
      <c r="H30" s="9">
        <v>0</v>
      </c>
      <c r="I30" s="9">
        <v>30.76</v>
      </c>
      <c r="J30" s="52">
        <v>30758</v>
      </c>
    </row>
    <row r="31" spans="1:10" ht="12" customHeight="1">
      <c r="A31" s="37">
        <v>23110</v>
      </c>
      <c r="B31" s="7">
        <v>0</v>
      </c>
      <c r="C31" s="7">
        <v>4122</v>
      </c>
      <c r="D31" s="7">
        <v>4122</v>
      </c>
      <c r="E31" s="7">
        <v>0</v>
      </c>
      <c r="F31" s="46" t="s">
        <v>12</v>
      </c>
      <c r="G31" s="46" t="s">
        <v>74</v>
      </c>
      <c r="H31" s="9">
        <v>0</v>
      </c>
      <c r="I31" s="9">
        <v>30.83</v>
      </c>
      <c r="J31" s="52">
        <v>30832</v>
      </c>
    </row>
    <row r="32" spans="1:10" ht="12" customHeight="1" thickBot="1">
      <c r="A32" s="38"/>
      <c r="B32" s="39"/>
      <c r="C32" s="39"/>
      <c r="D32" s="39"/>
      <c r="E32" s="39"/>
      <c r="F32" s="40"/>
      <c r="G32" s="41" t="s">
        <v>75</v>
      </c>
      <c r="H32" s="42">
        <f>SUM(H26:H31)</f>
        <v>400</v>
      </c>
      <c r="I32" s="42">
        <f>SUM(I26:I31)</f>
        <v>1342.58</v>
      </c>
      <c r="J32" s="62">
        <f>SUM(J26:J31)</f>
        <v>1342582.8900000001</v>
      </c>
    </row>
    <row r="33" spans="1:10" ht="12" customHeight="1">
      <c r="A33" s="32">
        <v>22313</v>
      </c>
      <c r="B33" s="33">
        <v>0</v>
      </c>
      <c r="C33" s="33">
        <v>4216</v>
      </c>
      <c r="D33" s="33">
        <v>0</v>
      </c>
      <c r="E33" s="33">
        <v>35672</v>
      </c>
      <c r="F33" s="34" t="s">
        <v>10</v>
      </c>
      <c r="G33" s="67" t="s">
        <v>78</v>
      </c>
      <c r="H33" s="48">
        <v>0</v>
      </c>
      <c r="I33" s="68">
        <v>2500</v>
      </c>
      <c r="J33" s="69">
        <v>1967537</v>
      </c>
    </row>
    <row r="34" spans="1:10" ht="12" customHeight="1" thickBot="1">
      <c r="A34" s="38"/>
      <c r="B34" s="39"/>
      <c r="C34" s="39"/>
      <c r="D34" s="39"/>
      <c r="E34" s="39"/>
      <c r="F34" s="40"/>
      <c r="G34" s="41" t="s">
        <v>79</v>
      </c>
      <c r="H34" s="42">
        <f>SUM(H33)</f>
        <v>0</v>
      </c>
      <c r="I34" s="42">
        <f>SUM(I33)</f>
        <v>2500</v>
      </c>
      <c r="J34" s="62">
        <f>SUM(J33)</f>
        <v>1967537</v>
      </c>
    </row>
    <row r="35" spans="1:10" ht="12" customHeight="1">
      <c r="A35" s="65">
        <v>23110</v>
      </c>
      <c r="B35" s="59">
        <v>0</v>
      </c>
      <c r="C35" s="59">
        <v>4222</v>
      </c>
      <c r="D35" s="59">
        <v>400</v>
      </c>
      <c r="E35" s="59">
        <v>0</v>
      </c>
      <c r="F35" s="60" t="s">
        <v>12</v>
      </c>
      <c r="G35" s="60" t="s">
        <v>76</v>
      </c>
      <c r="H35" s="61">
        <v>0</v>
      </c>
      <c r="I35" s="61">
        <v>246</v>
      </c>
      <c r="J35" s="66">
        <v>246000</v>
      </c>
    </row>
    <row r="36" spans="1:10" ht="12" customHeight="1" thickBot="1">
      <c r="A36" s="38"/>
      <c r="B36" s="39"/>
      <c r="C36" s="39"/>
      <c r="D36" s="39"/>
      <c r="E36" s="39"/>
      <c r="F36" s="40"/>
      <c r="G36" s="41" t="s">
        <v>77</v>
      </c>
      <c r="H36" s="42">
        <f>SUM(H35)</f>
        <v>0</v>
      </c>
      <c r="I36" s="42">
        <f>SUM(I35)</f>
        <v>246</v>
      </c>
      <c r="J36" s="58">
        <f>SUM(J35)</f>
        <v>246000</v>
      </c>
    </row>
  </sheetData>
  <sheetProtection/>
  <mergeCells count="2">
    <mergeCell ref="H3:I3"/>
    <mergeCell ref="A1:J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65536"/>
    </sheetView>
  </sheetViews>
  <sheetFormatPr defaultColWidth="9.140625" defaultRowHeight="12" customHeight="1"/>
  <cols>
    <col min="1" max="5" width="8.7109375" style="1" customWidth="1"/>
    <col min="6" max="6" width="14.8515625" style="0" customWidth="1"/>
    <col min="7" max="7" width="35.8515625" style="0" customWidth="1"/>
    <col min="8" max="8" width="9.57421875" style="27" customWidth="1"/>
    <col min="9" max="9" width="10.140625" style="27" customWidth="1"/>
    <col min="10" max="10" width="13.00390625" style="29" customWidth="1"/>
    <col min="11" max="11" width="12.57421875" style="0" customWidth="1"/>
    <col min="12" max="12" width="5.57421875" style="0" customWidth="1"/>
  </cols>
  <sheetData>
    <row r="1" spans="1:10" ht="16.5" customHeight="1">
      <c r="A1" s="192" t="s">
        <v>80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8:10" ht="12" customHeight="1">
      <c r="H3" s="190" t="s">
        <v>48</v>
      </c>
      <c r="I3" s="191"/>
      <c r="J3" s="30" t="s">
        <v>40</v>
      </c>
    </row>
    <row r="4" spans="1:10" ht="12.75" customHeight="1" thickBot="1">
      <c r="A4" s="28" t="s">
        <v>34</v>
      </c>
      <c r="B4" s="28" t="s">
        <v>0</v>
      </c>
      <c r="C4" s="28" t="s">
        <v>2</v>
      </c>
      <c r="D4" s="28" t="s">
        <v>1</v>
      </c>
      <c r="E4" s="28" t="s">
        <v>3</v>
      </c>
      <c r="F4" s="28" t="s">
        <v>4</v>
      </c>
      <c r="G4" s="28" t="s">
        <v>5</v>
      </c>
      <c r="H4" s="30" t="s">
        <v>49</v>
      </c>
      <c r="I4" s="30" t="s">
        <v>81</v>
      </c>
      <c r="J4" s="31" t="s">
        <v>45</v>
      </c>
    </row>
    <row r="5" spans="1:10" ht="12" customHeight="1">
      <c r="A5" s="32">
        <v>23110</v>
      </c>
      <c r="B5" s="33">
        <v>0</v>
      </c>
      <c r="C5" s="33">
        <v>4111</v>
      </c>
      <c r="D5" s="33">
        <v>0</v>
      </c>
      <c r="E5" s="33">
        <v>98193</v>
      </c>
      <c r="F5" s="34" t="s">
        <v>12</v>
      </c>
      <c r="G5" s="34" t="s">
        <v>50</v>
      </c>
      <c r="H5" s="35">
        <v>0</v>
      </c>
      <c r="I5" s="36">
        <v>175</v>
      </c>
      <c r="J5" s="51">
        <v>175000</v>
      </c>
    </row>
    <row r="6" spans="1:14" ht="12" customHeight="1">
      <c r="A6" s="37">
        <v>23110</v>
      </c>
      <c r="B6" s="7">
        <v>0</v>
      </c>
      <c r="C6" s="7">
        <v>4111</v>
      </c>
      <c r="D6" s="7">
        <v>0</v>
      </c>
      <c r="E6" s="7">
        <v>98116</v>
      </c>
      <c r="F6" s="8" t="s">
        <v>8</v>
      </c>
      <c r="G6" s="8" t="s">
        <v>51</v>
      </c>
      <c r="H6" s="9">
        <v>0</v>
      </c>
      <c r="I6" s="9">
        <v>361.81</v>
      </c>
      <c r="J6" s="52">
        <v>361809</v>
      </c>
      <c r="N6" s="24"/>
    </row>
    <row r="7" spans="1:10" ht="12" customHeight="1">
      <c r="A7" s="37">
        <v>23110</v>
      </c>
      <c r="B7" s="7">
        <v>0</v>
      </c>
      <c r="C7" s="7">
        <v>4111</v>
      </c>
      <c r="D7" s="7">
        <v>0</v>
      </c>
      <c r="E7" s="7">
        <v>98216</v>
      </c>
      <c r="F7" s="8" t="s">
        <v>28</v>
      </c>
      <c r="G7" s="8" t="s">
        <v>52</v>
      </c>
      <c r="H7" s="9">
        <v>0</v>
      </c>
      <c r="I7" s="9">
        <v>988.54</v>
      </c>
      <c r="J7" s="52">
        <v>988541</v>
      </c>
    </row>
    <row r="8" spans="1:10" ht="12" customHeight="1" thickBot="1">
      <c r="A8" s="43"/>
      <c r="B8" s="26"/>
      <c r="C8" s="26"/>
      <c r="D8" s="26"/>
      <c r="E8" s="26"/>
      <c r="F8" s="25"/>
      <c r="G8" s="44" t="s">
        <v>46</v>
      </c>
      <c r="H8" s="45">
        <f>SUM(H5:H7)</f>
        <v>0</v>
      </c>
      <c r="I8" s="50">
        <f>SUM(I5:I7)</f>
        <v>1525.35</v>
      </c>
      <c r="J8" s="53">
        <f>SUM(J5:J7)</f>
        <v>1525350</v>
      </c>
    </row>
    <row r="9" spans="1:10" ht="12" customHeight="1">
      <c r="A9" s="32">
        <v>23110</v>
      </c>
      <c r="B9" s="33">
        <v>0</v>
      </c>
      <c r="C9" s="33">
        <v>4112</v>
      </c>
      <c r="D9" s="33">
        <v>7218</v>
      </c>
      <c r="E9" s="33">
        <v>0</v>
      </c>
      <c r="F9" s="47" t="s">
        <v>10</v>
      </c>
      <c r="G9" s="47" t="s">
        <v>53</v>
      </c>
      <c r="H9" s="48">
        <v>18349</v>
      </c>
      <c r="I9" s="36">
        <v>18516.2</v>
      </c>
      <c r="J9" s="51"/>
    </row>
    <row r="10" spans="1:10" ht="12" customHeight="1">
      <c r="A10" s="37">
        <v>23110</v>
      </c>
      <c r="B10" s="7">
        <v>0</v>
      </c>
      <c r="C10" s="7">
        <v>4112</v>
      </c>
      <c r="D10" s="7">
        <v>0</v>
      </c>
      <c r="E10" s="7">
        <v>0</v>
      </c>
      <c r="F10" s="46" t="s">
        <v>10</v>
      </c>
      <c r="G10" s="46" t="s">
        <v>54</v>
      </c>
      <c r="H10" s="49">
        <v>1638</v>
      </c>
      <c r="I10" s="9">
        <v>1666.34</v>
      </c>
      <c r="J10" s="52"/>
    </row>
    <row r="11" spans="1:10" ht="12" customHeight="1" thickBot="1">
      <c r="A11" s="43"/>
      <c r="B11" s="26"/>
      <c r="C11" s="26"/>
      <c r="D11" s="26"/>
      <c r="E11" s="26"/>
      <c r="F11" s="25"/>
      <c r="G11" s="44" t="s">
        <v>55</v>
      </c>
      <c r="H11" s="45">
        <f>SUM(H9:H10)</f>
        <v>19987</v>
      </c>
      <c r="I11" s="50">
        <f>SUM(I9:I10)</f>
        <v>20182.54</v>
      </c>
      <c r="J11" s="53">
        <v>18496648</v>
      </c>
    </row>
    <row r="12" spans="1:10" ht="12" customHeight="1">
      <c r="A12" s="32">
        <v>23110</v>
      </c>
      <c r="B12" s="33">
        <v>0</v>
      </c>
      <c r="C12" s="33">
        <v>4116</v>
      </c>
      <c r="D12" s="33">
        <v>0</v>
      </c>
      <c r="E12" s="33">
        <v>13305</v>
      </c>
      <c r="F12" s="47" t="s">
        <v>10</v>
      </c>
      <c r="G12" s="34" t="s">
        <v>56</v>
      </c>
      <c r="H12" s="36">
        <v>0</v>
      </c>
      <c r="I12" s="36">
        <v>500</v>
      </c>
      <c r="J12" s="51">
        <v>500000</v>
      </c>
    </row>
    <row r="13" spans="1:10" ht="12" customHeight="1">
      <c r="A13" s="37">
        <v>23110</v>
      </c>
      <c r="B13" s="7">
        <v>0</v>
      </c>
      <c r="C13" s="7">
        <v>4116</v>
      </c>
      <c r="D13" s="7">
        <v>0</v>
      </c>
      <c r="E13" s="7">
        <v>34053</v>
      </c>
      <c r="F13" s="46" t="s">
        <v>10</v>
      </c>
      <c r="G13" s="8" t="s">
        <v>57</v>
      </c>
      <c r="H13" s="9">
        <v>0</v>
      </c>
      <c r="I13" s="9">
        <v>14</v>
      </c>
      <c r="J13" s="52">
        <v>14000</v>
      </c>
    </row>
    <row r="14" spans="1:10" ht="12" customHeight="1">
      <c r="A14" s="37">
        <v>23110</v>
      </c>
      <c r="B14" s="7">
        <v>0</v>
      </c>
      <c r="C14" s="7">
        <v>4116</v>
      </c>
      <c r="D14" s="7">
        <v>0</v>
      </c>
      <c r="E14" s="7">
        <v>13235</v>
      </c>
      <c r="F14" s="46" t="s">
        <v>10</v>
      </c>
      <c r="G14" s="8" t="s">
        <v>58</v>
      </c>
      <c r="H14" s="9">
        <v>25115</v>
      </c>
      <c r="I14" s="15">
        <v>27684</v>
      </c>
      <c r="J14" s="70">
        <v>25134000</v>
      </c>
    </row>
    <row r="15" spans="1:10" ht="12" customHeight="1">
      <c r="A15" s="37">
        <v>23110</v>
      </c>
      <c r="B15" s="7">
        <v>0</v>
      </c>
      <c r="C15" s="7">
        <v>4116</v>
      </c>
      <c r="D15" s="7">
        <v>0</v>
      </c>
      <c r="E15" s="7">
        <v>29004</v>
      </c>
      <c r="F15" s="46" t="s">
        <v>10</v>
      </c>
      <c r="G15" s="8" t="s">
        <v>59</v>
      </c>
      <c r="H15" s="9">
        <v>50</v>
      </c>
      <c r="I15" s="15">
        <v>51.2</v>
      </c>
      <c r="J15" s="70">
        <v>51200</v>
      </c>
    </row>
    <row r="16" spans="1:10" ht="12" customHeight="1">
      <c r="A16" s="37">
        <v>23110</v>
      </c>
      <c r="B16" s="7">
        <v>0</v>
      </c>
      <c r="C16" s="7">
        <v>4116</v>
      </c>
      <c r="D16" s="7">
        <v>0</v>
      </c>
      <c r="E16" s="7">
        <v>29008</v>
      </c>
      <c r="F16" s="46" t="s">
        <v>10</v>
      </c>
      <c r="G16" s="8" t="s">
        <v>60</v>
      </c>
      <c r="H16" s="9">
        <v>260</v>
      </c>
      <c r="I16" s="15">
        <v>264.98</v>
      </c>
      <c r="J16" s="70">
        <v>264983</v>
      </c>
    </row>
    <row r="17" spans="1:10" ht="12" customHeight="1">
      <c r="A17" s="37">
        <v>23110</v>
      </c>
      <c r="B17" s="7">
        <v>0</v>
      </c>
      <c r="C17" s="7">
        <v>4116</v>
      </c>
      <c r="D17" s="7">
        <v>0</v>
      </c>
      <c r="E17" s="7">
        <v>13306</v>
      </c>
      <c r="F17" s="46" t="s">
        <v>10</v>
      </c>
      <c r="G17" s="8" t="s">
        <v>61</v>
      </c>
      <c r="H17" s="9">
        <v>10261</v>
      </c>
      <c r="I17" s="15">
        <v>7000</v>
      </c>
      <c r="J17" s="70">
        <v>6240000</v>
      </c>
    </row>
    <row r="18" spans="1:10" ht="12" customHeight="1">
      <c r="A18" s="37">
        <v>23110</v>
      </c>
      <c r="B18" s="7">
        <v>0</v>
      </c>
      <c r="C18" s="7">
        <v>4116</v>
      </c>
      <c r="D18" s="7">
        <v>0</v>
      </c>
      <c r="E18" s="7">
        <v>13101</v>
      </c>
      <c r="F18" s="46" t="s">
        <v>62</v>
      </c>
      <c r="G18" s="8" t="s">
        <v>63</v>
      </c>
      <c r="H18" s="9">
        <v>0</v>
      </c>
      <c r="I18" s="9">
        <v>30.7</v>
      </c>
      <c r="J18" s="52">
        <v>30699</v>
      </c>
    </row>
    <row r="19" spans="1:10" ht="12" customHeight="1">
      <c r="A19" s="37">
        <v>23110</v>
      </c>
      <c r="B19" s="7">
        <v>0</v>
      </c>
      <c r="C19" s="7">
        <v>4116</v>
      </c>
      <c r="D19" s="7">
        <v>0</v>
      </c>
      <c r="E19" s="7">
        <v>0</v>
      </c>
      <c r="F19" s="46" t="s">
        <v>8</v>
      </c>
      <c r="G19" s="8" t="s">
        <v>64</v>
      </c>
      <c r="H19" s="9">
        <v>0</v>
      </c>
      <c r="I19" s="9">
        <v>0</v>
      </c>
      <c r="J19" s="52">
        <v>0</v>
      </c>
    </row>
    <row r="20" spans="1:10" ht="12" customHeight="1" thickBot="1">
      <c r="A20" s="38"/>
      <c r="B20" s="39"/>
      <c r="C20" s="39"/>
      <c r="D20" s="39"/>
      <c r="E20" s="39"/>
      <c r="F20" s="40"/>
      <c r="G20" s="41" t="s">
        <v>65</v>
      </c>
      <c r="H20" s="42">
        <f>SUM(H12:H19)</f>
        <v>35686</v>
      </c>
      <c r="I20" s="42">
        <f>SUM(I12:I19)</f>
        <v>35544.88</v>
      </c>
      <c r="J20" s="58">
        <f>SUM(J12:J19)</f>
        <v>32234882</v>
      </c>
    </row>
    <row r="21" spans="1:10" ht="12" customHeight="1">
      <c r="A21" s="32">
        <v>23110</v>
      </c>
      <c r="B21" s="33">
        <v>0</v>
      </c>
      <c r="C21" s="33">
        <v>4121</v>
      </c>
      <c r="D21" s="33">
        <v>3111</v>
      </c>
      <c r="E21" s="33">
        <v>0</v>
      </c>
      <c r="F21" s="34" t="s">
        <v>8</v>
      </c>
      <c r="G21" s="34" t="s">
        <v>66</v>
      </c>
      <c r="H21" s="36"/>
      <c r="I21" s="71"/>
      <c r="J21" s="72">
        <v>57705</v>
      </c>
    </row>
    <row r="22" spans="1:10" ht="12" customHeight="1">
      <c r="A22" s="37">
        <v>23110</v>
      </c>
      <c r="B22" s="7">
        <v>0</v>
      </c>
      <c r="C22" s="7">
        <v>4121</v>
      </c>
      <c r="D22" s="7">
        <v>3113</v>
      </c>
      <c r="E22" s="7">
        <v>0</v>
      </c>
      <c r="F22" s="8" t="s">
        <v>8</v>
      </c>
      <c r="G22" s="8" t="s">
        <v>66</v>
      </c>
      <c r="H22" s="9">
        <v>1600</v>
      </c>
      <c r="I22" s="15">
        <v>1859.41</v>
      </c>
      <c r="J22" s="70">
        <v>1801703</v>
      </c>
    </row>
    <row r="23" spans="1:10" ht="12" customHeight="1">
      <c r="A23" s="37">
        <v>23110</v>
      </c>
      <c r="B23" s="7">
        <v>0</v>
      </c>
      <c r="C23" s="7">
        <v>4121</v>
      </c>
      <c r="D23" s="7">
        <v>4351</v>
      </c>
      <c r="E23" s="7">
        <v>0</v>
      </c>
      <c r="F23" s="8" t="s">
        <v>39</v>
      </c>
      <c r="G23" s="8" t="s">
        <v>67</v>
      </c>
      <c r="H23" s="9">
        <v>100</v>
      </c>
      <c r="I23" s="15">
        <v>108.11</v>
      </c>
      <c r="J23" s="70">
        <v>108105</v>
      </c>
    </row>
    <row r="24" spans="1:10" ht="12" customHeight="1">
      <c r="A24" s="37">
        <v>23110</v>
      </c>
      <c r="B24" s="7">
        <v>0</v>
      </c>
      <c r="C24" s="7">
        <v>4121</v>
      </c>
      <c r="D24" s="7">
        <v>5512</v>
      </c>
      <c r="E24" s="7">
        <v>0</v>
      </c>
      <c r="F24" s="8" t="s">
        <v>37</v>
      </c>
      <c r="G24" s="8" t="s">
        <v>67</v>
      </c>
      <c r="H24" s="9">
        <v>0</v>
      </c>
      <c r="I24" s="9">
        <v>2</v>
      </c>
      <c r="J24" s="52">
        <v>2000</v>
      </c>
    </row>
    <row r="25" spans="1:10" ht="12" customHeight="1" thickBot="1">
      <c r="A25" s="38"/>
      <c r="B25" s="39"/>
      <c r="C25" s="39"/>
      <c r="D25" s="39"/>
      <c r="E25" s="39"/>
      <c r="F25" s="40"/>
      <c r="G25" s="41" t="s">
        <v>68</v>
      </c>
      <c r="H25" s="42">
        <f>SUM(H21:H24)</f>
        <v>1700</v>
      </c>
      <c r="I25" s="42">
        <f>SUM(I21:I24)</f>
        <v>1969.52</v>
      </c>
      <c r="J25" s="58">
        <f>SUM(J21:J24)</f>
        <v>1969513</v>
      </c>
    </row>
    <row r="26" spans="1:10" ht="12" customHeight="1">
      <c r="A26" s="32">
        <v>23110</v>
      </c>
      <c r="B26" s="33">
        <v>0</v>
      </c>
      <c r="C26" s="33">
        <v>4122</v>
      </c>
      <c r="D26" s="33">
        <v>3749</v>
      </c>
      <c r="E26" s="33">
        <v>0</v>
      </c>
      <c r="F26" s="47" t="s">
        <v>8</v>
      </c>
      <c r="G26" s="47" t="s">
        <v>69</v>
      </c>
      <c r="H26" s="36">
        <v>0</v>
      </c>
      <c r="I26" s="36">
        <v>40</v>
      </c>
      <c r="J26" s="51">
        <v>40000</v>
      </c>
    </row>
    <row r="27" spans="1:10" ht="12" customHeight="1">
      <c r="A27" s="37">
        <v>23110</v>
      </c>
      <c r="B27" s="7">
        <v>0</v>
      </c>
      <c r="C27" s="7">
        <v>4122</v>
      </c>
      <c r="D27" s="7">
        <v>2219</v>
      </c>
      <c r="E27" s="7">
        <v>0</v>
      </c>
      <c r="F27" s="8" t="s">
        <v>12</v>
      </c>
      <c r="G27" s="8" t="s">
        <v>70</v>
      </c>
      <c r="H27" s="9">
        <v>0</v>
      </c>
      <c r="I27" s="9">
        <v>170</v>
      </c>
      <c r="J27" s="52">
        <v>170000</v>
      </c>
    </row>
    <row r="28" spans="1:10" ht="12" customHeight="1">
      <c r="A28" s="37">
        <v>23140</v>
      </c>
      <c r="B28" s="7">
        <v>0</v>
      </c>
      <c r="C28" s="7">
        <v>4122</v>
      </c>
      <c r="D28" s="7">
        <v>0</v>
      </c>
      <c r="E28" s="7">
        <v>0</v>
      </c>
      <c r="F28" s="8" t="s">
        <v>8</v>
      </c>
      <c r="G28" s="8" t="s">
        <v>71</v>
      </c>
      <c r="H28" s="9">
        <v>400</v>
      </c>
      <c r="I28" s="9">
        <v>758.99</v>
      </c>
      <c r="J28" s="52">
        <v>758992.89</v>
      </c>
    </row>
    <row r="29" spans="1:10" ht="12" customHeight="1">
      <c r="A29" s="37">
        <v>23110</v>
      </c>
      <c r="B29" s="7">
        <v>0</v>
      </c>
      <c r="C29" s="7">
        <v>4122</v>
      </c>
      <c r="D29" s="7">
        <v>3314</v>
      </c>
      <c r="E29" s="7">
        <v>0</v>
      </c>
      <c r="F29" s="8" t="s">
        <v>12</v>
      </c>
      <c r="G29" s="8" t="s">
        <v>72</v>
      </c>
      <c r="H29" s="9">
        <v>0</v>
      </c>
      <c r="I29" s="9">
        <v>312</v>
      </c>
      <c r="J29" s="52">
        <v>312000</v>
      </c>
    </row>
    <row r="30" spans="1:10" ht="12" customHeight="1">
      <c r="A30" s="37">
        <v>23110</v>
      </c>
      <c r="B30" s="7">
        <v>0</v>
      </c>
      <c r="C30" s="7">
        <v>4122</v>
      </c>
      <c r="D30" s="7">
        <v>1031</v>
      </c>
      <c r="E30" s="7">
        <v>0</v>
      </c>
      <c r="F30" s="8" t="s">
        <v>8</v>
      </c>
      <c r="G30" s="8" t="s">
        <v>73</v>
      </c>
      <c r="H30" s="9">
        <v>0</v>
      </c>
      <c r="I30" s="9">
        <v>30.76</v>
      </c>
      <c r="J30" s="52">
        <v>30758</v>
      </c>
    </row>
    <row r="31" spans="1:10" ht="12" customHeight="1">
      <c r="A31" s="37">
        <v>23110</v>
      </c>
      <c r="B31" s="7">
        <v>0</v>
      </c>
      <c r="C31" s="7">
        <v>4122</v>
      </c>
      <c r="D31" s="7">
        <v>4122</v>
      </c>
      <c r="E31" s="7">
        <v>0</v>
      </c>
      <c r="F31" s="46" t="s">
        <v>12</v>
      </c>
      <c r="G31" s="46" t="s">
        <v>74</v>
      </c>
      <c r="H31" s="9">
        <v>0</v>
      </c>
      <c r="I31" s="9">
        <v>30.83</v>
      </c>
      <c r="J31" s="52">
        <v>30832</v>
      </c>
    </row>
    <row r="32" spans="1:10" ht="12" customHeight="1" thickBot="1">
      <c r="A32" s="38"/>
      <c r="B32" s="39"/>
      <c r="C32" s="39"/>
      <c r="D32" s="39"/>
      <c r="E32" s="39"/>
      <c r="F32" s="40"/>
      <c r="G32" s="41" t="s">
        <v>75</v>
      </c>
      <c r="H32" s="42">
        <f>SUM(H26:H31)</f>
        <v>400</v>
      </c>
      <c r="I32" s="42">
        <f>SUM(I26:I31)</f>
        <v>1342.58</v>
      </c>
      <c r="J32" s="62">
        <f>SUM(J26:J31)</f>
        <v>1342582.8900000001</v>
      </c>
    </row>
    <row r="33" spans="1:10" ht="12" customHeight="1">
      <c r="A33" s="32">
        <v>22313</v>
      </c>
      <c r="B33" s="33">
        <v>0</v>
      </c>
      <c r="C33" s="33">
        <v>4216</v>
      </c>
      <c r="D33" s="33">
        <v>0</v>
      </c>
      <c r="E33" s="33">
        <v>35672</v>
      </c>
      <c r="F33" s="34" t="s">
        <v>10</v>
      </c>
      <c r="G33" s="67" t="s">
        <v>78</v>
      </c>
      <c r="H33" s="48">
        <v>0</v>
      </c>
      <c r="I33" s="73">
        <v>2500</v>
      </c>
      <c r="J33" s="74">
        <v>1967537</v>
      </c>
    </row>
    <row r="34" spans="1:10" ht="12" customHeight="1" thickBot="1">
      <c r="A34" s="38"/>
      <c r="B34" s="39"/>
      <c r="C34" s="39"/>
      <c r="D34" s="39"/>
      <c r="E34" s="39"/>
      <c r="F34" s="40"/>
      <c r="G34" s="41" t="s">
        <v>79</v>
      </c>
      <c r="H34" s="42">
        <f>SUM(H33)</f>
        <v>0</v>
      </c>
      <c r="I34" s="42">
        <f>SUM(I33)</f>
        <v>2500</v>
      </c>
      <c r="J34" s="62">
        <f>SUM(J33)</f>
        <v>1967537</v>
      </c>
    </row>
    <row r="35" spans="1:10" ht="12" customHeight="1">
      <c r="A35" s="65">
        <v>23110</v>
      </c>
      <c r="B35" s="59">
        <v>0</v>
      </c>
      <c r="C35" s="59">
        <v>4222</v>
      </c>
      <c r="D35" s="59">
        <v>400</v>
      </c>
      <c r="E35" s="59">
        <v>0</v>
      </c>
      <c r="F35" s="60" t="s">
        <v>12</v>
      </c>
      <c r="G35" s="60" t="s">
        <v>76</v>
      </c>
      <c r="H35" s="61">
        <v>0</v>
      </c>
      <c r="I35" s="61">
        <v>246</v>
      </c>
      <c r="J35" s="66">
        <v>246000</v>
      </c>
    </row>
    <row r="36" spans="1:10" ht="12" customHeight="1" thickBot="1">
      <c r="A36" s="38"/>
      <c r="B36" s="39"/>
      <c r="C36" s="39"/>
      <c r="D36" s="39"/>
      <c r="E36" s="39"/>
      <c r="F36" s="40"/>
      <c r="G36" s="41" t="s">
        <v>77</v>
      </c>
      <c r="H36" s="42">
        <f>SUM(H35)</f>
        <v>0</v>
      </c>
      <c r="I36" s="42">
        <f>SUM(I35)</f>
        <v>246</v>
      </c>
      <c r="J36" s="58">
        <f>SUM(J35)</f>
        <v>246000</v>
      </c>
    </row>
  </sheetData>
  <sheetProtection/>
  <mergeCells count="2">
    <mergeCell ref="A1:J1"/>
    <mergeCell ref="H3:I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1" sqref="A1:K1"/>
    </sheetView>
  </sheetViews>
  <sheetFormatPr defaultColWidth="9.140625" defaultRowHeight="12" customHeight="1"/>
  <cols>
    <col min="1" max="1" width="9.7109375" style="1" customWidth="1"/>
    <col min="2" max="3" width="8.7109375" style="1" customWidth="1"/>
    <col min="4" max="4" width="7.7109375" style="1" customWidth="1"/>
    <col min="5" max="5" width="8.7109375" style="1" customWidth="1"/>
    <col min="6" max="6" width="9.140625" style="1" customWidth="1"/>
    <col min="7" max="7" width="20.421875" style="0" customWidth="1"/>
    <col min="8" max="8" width="46.7109375" style="0" customWidth="1"/>
    <col min="9" max="9" width="15.140625" style="27" customWidth="1"/>
    <col min="10" max="10" width="14.421875" style="27" customWidth="1"/>
    <col min="11" max="11" width="15.28125" style="29" customWidth="1"/>
    <col min="12" max="12" width="13.421875" style="0" hidden="1" customWidth="1"/>
    <col min="13" max="13" width="12.7109375" style="0" bestFit="1" customWidth="1"/>
    <col min="14" max="14" width="12.28125" style="0" bestFit="1" customWidth="1"/>
  </cols>
  <sheetData>
    <row r="1" spans="1:11" ht="21.75" customHeight="1" thickBot="1">
      <c r="A1" s="193" t="s">
        <v>123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9:11" ht="15.75" customHeight="1" thickBot="1">
      <c r="I2" s="194" t="s">
        <v>83</v>
      </c>
      <c r="J2" s="195"/>
      <c r="K2" s="119" t="s">
        <v>40</v>
      </c>
    </row>
    <row r="3" spans="1:11" ht="15.75" customHeight="1" thickBot="1">
      <c r="A3" s="87" t="s">
        <v>34</v>
      </c>
      <c r="B3" s="88" t="s">
        <v>0</v>
      </c>
      <c r="C3" s="88" t="s">
        <v>2</v>
      </c>
      <c r="D3" s="88" t="s">
        <v>122</v>
      </c>
      <c r="E3" s="88" t="s">
        <v>1</v>
      </c>
      <c r="F3" s="88" t="s">
        <v>85</v>
      </c>
      <c r="G3" s="88" t="s">
        <v>4</v>
      </c>
      <c r="H3" s="106" t="s">
        <v>5</v>
      </c>
      <c r="I3" s="177" t="s">
        <v>84</v>
      </c>
      <c r="J3" s="151" t="s">
        <v>124</v>
      </c>
      <c r="K3" s="119" t="s">
        <v>45</v>
      </c>
    </row>
    <row r="4" spans="1:14" s="24" customFormat="1" ht="12.75">
      <c r="A4" s="78" t="s">
        <v>95</v>
      </c>
      <c r="B4" s="79">
        <v>0</v>
      </c>
      <c r="C4" s="79">
        <v>4111</v>
      </c>
      <c r="D4" s="79"/>
      <c r="E4" s="79">
        <v>0</v>
      </c>
      <c r="F4" s="79">
        <v>98348</v>
      </c>
      <c r="G4" s="47" t="s">
        <v>10</v>
      </c>
      <c r="H4" s="109" t="s">
        <v>104</v>
      </c>
      <c r="I4" s="178">
        <v>0</v>
      </c>
      <c r="J4" s="130">
        <v>159500</v>
      </c>
      <c r="K4" s="121">
        <v>159500</v>
      </c>
      <c r="L4" s="90">
        <f aca="true" t="shared" si="0" ref="L4:L54">K4-J4</f>
        <v>0</v>
      </c>
      <c r="N4" s="90"/>
    </row>
    <row r="5" spans="1:14" s="24" customFormat="1" ht="13.5" thickBot="1">
      <c r="A5" s="103" t="s">
        <v>95</v>
      </c>
      <c r="B5" s="104">
        <v>0</v>
      </c>
      <c r="C5" s="104">
        <v>4111</v>
      </c>
      <c r="D5" s="104"/>
      <c r="E5" s="104">
        <v>0</v>
      </c>
      <c r="F5" s="104">
        <v>98187</v>
      </c>
      <c r="G5" s="105" t="s">
        <v>10</v>
      </c>
      <c r="H5" s="111" t="s">
        <v>125</v>
      </c>
      <c r="I5" s="179">
        <v>0</v>
      </c>
      <c r="J5" s="133">
        <v>191000</v>
      </c>
      <c r="K5" s="124">
        <v>191000</v>
      </c>
      <c r="L5" s="90"/>
      <c r="N5" s="90"/>
    </row>
    <row r="6" spans="1:14" s="24" customFormat="1" ht="13.5" thickBot="1">
      <c r="A6" s="96"/>
      <c r="B6" s="97"/>
      <c r="C6" s="97"/>
      <c r="D6" s="97"/>
      <c r="E6" s="97"/>
      <c r="F6" s="97"/>
      <c r="G6" s="98"/>
      <c r="H6" s="112" t="s">
        <v>46</v>
      </c>
      <c r="I6" s="134">
        <f>SUM(I4:I5)</f>
        <v>0</v>
      </c>
      <c r="J6" s="152">
        <f>SUM(J4:J5)</f>
        <v>350500</v>
      </c>
      <c r="K6" s="171">
        <f>SUM(K4:K5)</f>
        <v>350500</v>
      </c>
      <c r="L6" s="90">
        <f t="shared" si="0"/>
        <v>0</v>
      </c>
      <c r="N6" s="90"/>
    </row>
    <row r="7" spans="1:14" s="24" customFormat="1" ht="12" customHeight="1" thickBot="1">
      <c r="A7" s="91" t="s">
        <v>95</v>
      </c>
      <c r="B7" s="77">
        <v>0</v>
      </c>
      <c r="C7" s="77">
        <v>4112</v>
      </c>
      <c r="D7" s="77"/>
      <c r="E7" s="77">
        <v>0</v>
      </c>
      <c r="F7" s="77">
        <v>0</v>
      </c>
      <c r="G7" s="75" t="s">
        <v>10</v>
      </c>
      <c r="H7" s="108" t="s">
        <v>53</v>
      </c>
      <c r="I7" s="180">
        <v>16212600</v>
      </c>
      <c r="J7" s="129">
        <v>16242000</v>
      </c>
      <c r="K7" s="120">
        <v>16242000</v>
      </c>
      <c r="L7" s="90">
        <f>K7-J7</f>
        <v>0</v>
      </c>
      <c r="M7" s="90"/>
      <c r="N7" s="90"/>
    </row>
    <row r="8" spans="1:14" s="24" customFormat="1" ht="12" customHeight="1" thickBot="1">
      <c r="A8" s="95"/>
      <c r="B8" s="93"/>
      <c r="C8" s="93"/>
      <c r="D8" s="93"/>
      <c r="E8" s="93"/>
      <c r="F8" s="93"/>
      <c r="G8" s="94"/>
      <c r="H8" s="107" t="s">
        <v>55</v>
      </c>
      <c r="I8" s="128">
        <f>SUM(I7)</f>
        <v>16212600</v>
      </c>
      <c r="J8" s="150">
        <f>SUM(J7)</f>
        <v>16242000</v>
      </c>
      <c r="K8" s="172">
        <f>SUM(K7)</f>
        <v>16242000</v>
      </c>
      <c r="L8" s="90">
        <f t="shared" si="0"/>
        <v>0</v>
      </c>
      <c r="N8" s="90"/>
    </row>
    <row r="9" spans="1:14" s="24" customFormat="1" ht="12" customHeight="1">
      <c r="A9" s="78" t="s">
        <v>95</v>
      </c>
      <c r="B9" s="79">
        <v>0</v>
      </c>
      <c r="C9" s="79">
        <v>4116</v>
      </c>
      <c r="D9" s="79"/>
      <c r="E9" s="79">
        <v>0</v>
      </c>
      <c r="F9" s="79">
        <v>29008</v>
      </c>
      <c r="G9" s="47" t="s">
        <v>10</v>
      </c>
      <c r="H9" s="109" t="s">
        <v>93</v>
      </c>
      <c r="I9" s="178">
        <v>0</v>
      </c>
      <c r="J9" s="130">
        <v>242434</v>
      </c>
      <c r="K9" s="121">
        <v>242434</v>
      </c>
      <c r="L9" s="90">
        <f>K9-J9</f>
        <v>0</v>
      </c>
      <c r="N9" s="90"/>
    </row>
    <row r="10" spans="1:14" s="24" customFormat="1" ht="12" customHeight="1">
      <c r="A10" s="76" t="s">
        <v>95</v>
      </c>
      <c r="B10" s="80">
        <v>0</v>
      </c>
      <c r="C10" s="80">
        <v>4116</v>
      </c>
      <c r="D10" s="80"/>
      <c r="E10" s="80">
        <v>0</v>
      </c>
      <c r="F10" s="80">
        <v>29005</v>
      </c>
      <c r="G10" s="46" t="s">
        <v>10</v>
      </c>
      <c r="H10" s="110" t="s">
        <v>105</v>
      </c>
      <c r="I10" s="181">
        <v>0</v>
      </c>
      <c r="J10" s="131">
        <v>29908</v>
      </c>
      <c r="K10" s="122">
        <v>29908</v>
      </c>
      <c r="L10" s="90">
        <f>K10-J10</f>
        <v>0</v>
      </c>
      <c r="N10" s="90"/>
    </row>
    <row r="11" spans="1:14" s="24" customFormat="1" ht="12" customHeight="1">
      <c r="A11" s="76" t="s">
        <v>95</v>
      </c>
      <c r="B11" s="80">
        <v>0</v>
      </c>
      <c r="C11" s="80">
        <v>4116</v>
      </c>
      <c r="D11" s="80"/>
      <c r="E11" s="80">
        <v>0</v>
      </c>
      <c r="F11" s="80">
        <v>13011</v>
      </c>
      <c r="G11" s="46" t="s">
        <v>10</v>
      </c>
      <c r="H11" s="110" t="s">
        <v>52</v>
      </c>
      <c r="I11" s="182">
        <v>0</v>
      </c>
      <c r="J11" s="132">
        <v>1532579</v>
      </c>
      <c r="K11" s="123">
        <v>1532579</v>
      </c>
      <c r="L11" s="90">
        <f t="shared" si="0"/>
        <v>0</v>
      </c>
      <c r="N11" s="90"/>
    </row>
    <row r="12" spans="1:14" s="24" customFormat="1" ht="12" customHeight="1">
      <c r="A12" s="76" t="s">
        <v>95</v>
      </c>
      <c r="B12" s="80">
        <v>0</v>
      </c>
      <c r="C12" s="80">
        <v>4116</v>
      </c>
      <c r="D12" s="80"/>
      <c r="E12" s="80">
        <v>0</v>
      </c>
      <c r="F12" s="80">
        <v>13305</v>
      </c>
      <c r="G12" s="46" t="s">
        <v>10</v>
      </c>
      <c r="H12" s="110" t="s">
        <v>92</v>
      </c>
      <c r="I12" s="182">
        <v>0</v>
      </c>
      <c r="J12" s="132">
        <v>698000</v>
      </c>
      <c r="K12" s="123">
        <v>698000</v>
      </c>
      <c r="L12" s="90">
        <f t="shared" si="0"/>
        <v>0</v>
      </c>
      <c r="N12" s="90"/>
    </row>
    <row r="13" spans="1:14" s="24" customFormat="1" ht="12" customHeight="1">
      <c r="A13" s="76" t="s">
        <v>95</v>
      </c>
      <c r="B13" s="80">
        <v>0</v>
      </c>
      <c r="C13" s="80">
        <v>4116</v>
      </c>
      <c r="D13" s="80"/>
      <c r="E13" s="80">
        <v>0</v>
      </c>
      <c r="F13" s="80">
        <v>13010</v>
      </c>
      <c r="G13" s="46" t="s">
        <v>10</v>
      </c>
      <c r="H13" s="110" t="s">
        <v>96</v>
      </c>
      <c r="I13" s="182">
        <v>432000</v>
      </c>
      <c r="J13" s="132">
        <v>420000</v>
      </c>
      <c r="K13" s="123">
        <v>420000</v>
      </c>
      <c r="L13" s="90">
        <f t="shared" si="0"/>
        <v>0</v>
      </c>
      <c r="N13" s="90"/>
    </row>
    <row r="14" spans="1:14" s="24" customFormat="1" ht="12" customHeight="1">
      <c r="A14" s="76" t="s">
        <v>95</v>
      </c>
      <c r="B14" s="80">
        <v>0</v>
      </c>
      <c r="C14" s="80">
        <v>4116</v>
      </c>
      <c r="D14" s="80"/>
      <c r="E14" s="80">
        <v>0</v>
      </c>
      <c r="F14" s="80">
        <v>29004</v>
      </c>
      <c r="G14" s="46" t="s">
        <v>10</v>
      </c>
      <c r="H14" s="110" t="s">
        <v>94</v>
      </c>
      <c r="I14" s="182">
        <v>0</v>
      </c>
      <c r="J14" s="132">
        <v>54750</v>
      </c>
      <c r="K14" s="123">
        <v>54750</v>
      </c>
      <c r="L14" s="90">
        <f t="shared" si="0"/>
        <v>0</v>
      </c>
      <c r="N14" s="90"/>
    </row>
    <row r="15" spans="1:14" s="24" customFormat="1" ht="12" customHeight="1">
      <c r="A15" s="76" t="s">
        <v>97</v>
      </c>
      <c r="B15" s="80">
        <v>0</v>
      </c>
      <c r="C15" s="80">
        <v>4116</v>
      </c>
      <c r="D15" s="80"/>
      <c r="E15" s="80">
        <v>4108</v>
      </c>
      <c r="F15" s="80">
        <v>33513233</v>
      </c>
      <c r="G15" s="46" t="s">
        <v>98</v>
      </c>
      <c r="H15" s="110" t="s">
        <v>99</v>
      </c>
      <c r="I15" s="182">
        <v>22389</v>
      </c>
      <c r="J15" s="132">
        <v>201411.75</v>
      </c>
      <c r="K15" s="123">
        <v>201411.75</v>
      </c>
      <c r="L15" s="90">
        <f t="shared" si="0"/>
        <v>0</v>
      </c>
      <c r="N15" s="90"/>
    </row>
    <row r="16" spans="1:14" s="24" customFormat="1" ht="12" customHeight="1">
      <c r="A16" s="76" t="s">
        <v>97</v>
      </c>
      <c r="B16" s="80">
        <v>0</v>
      </c>
      <c r="C16" s="80">
        <v>4116</v>
      </c>
      <c r="D16" s="80"/>
      <c r="E16" s="80">
        <v>4108</v>
      </c>
      <c r="F16" s="80">
        <v>33113233</v>
      </c>
      <c r="G16" s="46" t="s">
        <v>98</v>
      </c>
      <c r="H16" s="110" t="s">
        <v>100</v>
      </c>
      <c r="I16" s="182">
        <v>3951</v>
      </c>
      <c r="J16" s="132">
        <v>35543.25</v>
      </c>
      <c r="K16" s="123">
        <v>35543.25</v>
      </c>
      <c r="L16" s="90">
        <f t="shared" si="0"/>
        <v>0</v>
      </c>
      <c r="N16" s="90"/>
    </row>
    <row r="17" spans="1:14" s="24" customFormat="1" ht="12" customHeight="1">
      <c r="A17" s="76" t="s">
        <v>97</v>
      </c>
      <c r="B17" s="80">
        <v>0</v>
      </c>
      <c r="C17" s="80">
        <v>4116</v>
      </c>
      <c r="D17" s="80"/>
      <c r="E17" s="80"/>
      <c r="F17" s="80">
        <v>33513234</v>
      </c>
      <c r="G17" s="46" t="s">
        <v>98</v>
      </c>
      <c r="H17" s="110" t="s">
        <v>101</v>
      </c>
      <c r="I17" s="182">
        <v>218688</v>
      </c>
      <c r="J17" s="132">
        <v>490848.65</v>
      </c>
      <c r="K17" s="123">
        <v>490848.65</v>
      </c>
      <c r="L17" s="90">
        <f t="shared" si="0"/>
        <v>0</v>
      </c>
      <c r="N17" s="90"/>
    </row>
    <row r="18" spans="1:14" s="24" customFormat="1" ht="12" customHeight="1">
      <c r="A18" s="76" t="s">
        <v>97</v>
      </c>
      <c r="B18" s="80">
        <v>0</v>
      </c>
      <c r="C18" s="80">
        <v>4116</v>
      </c>
      <c r="D18" s="80"/>
      <c r="E18" s="80"/>
      <c r="F18" s="80">
        <v>33113234</v>
      </c>
      <c r="G18" s="46" t="s">
        <v>98</v>
      </c>
      <c r="H18" s="110" t="s">
        <v>102</v>
      </c>
      <c r="I18" s="182">
        <v>38592</v>
      </c>
      <c r="J18" s="132">
        <v>86620.35</v>
      </c>
      <c r="K18" s="123">
        <v>86620.35</v>
      </c>
      <c r="L18" s="90">
        <f t="shared" si="0"/>
        <v>0</v>
      </c>
      <c r="N18" s="90"/>
    </row>
    <row r="19" spans="1:14" s="24" customFormat="1" ht="12" customHeight="1">
      <c r="A19" s="76" t="s">
        <v>89</v>
      </c>
      <c r="B19" s="80">
        <v>0</v>
      </c>
      <c r="C19" s="80">
        <v>4116</v>
      </c>
      <c r="D19" s="80"/>
      <c r="E19" s="80"/>
      <c r="F19" s="80">
        <v>33513234</v>
      </c>
      <c r="G19" s="46" t="s">
        <v>98</v>
      </c>
      <c r="H19" s="110" t="s">
        <v>101</v>
      </c>
      <c r="I19" s="183">
        <v>0</v>
      </c>
      <c r="J19" s="129">
        <v>9112</v>
      </c>
      <c r="K19" s="120">
        <v>9112</v>
      </c>
      <c r="L19" s="90">
        <f t="shared" si="0"/>
        <v>0</v>
      </c>
      <c r="N19" s="90"/>
    </row>
    <row r="20" spans="1:14" s="24" customFormat="1" ht="12" customHeight="1">
      <c r="A20" s="76" t="s">
        <v>89</v>
      </c>
      <c r="B20" s="80">
        <v>0</v>
      </c>
      <c r="C20" s="80">
        <v>4116</v>
      </c>
      <c r="D20" s="80"/>
      <c r="E20" s="80"/>
      <c r="F20" s="80">
        <v>33113234</v>
      </c>
      <c r="G20" s="46" t="s">
        <v>98</v>
      </c>
      <c r="H20" s="110" t="s">
        <v>102</v>
      </c>
      <c r="I20" s="183">
        <v>0</v>
      </c>
      <c r="J20" s="129">
        <v>1608</v>
      </c>
      <c r="K20" s="120">
        <v>1608</v>
      </c>
      <c r="L20" s="90">
        <f t="shared" si="0"/>
        <v>0</v>
      </c>
      <c r="N20" s="90"/>
    </row>
    <row r="21" spans="1:14" s="24" customFormat="1" ht="12.75">
      <c r="A21" s="76" t="s">
        <v>97</v>
      </c>
      <c r="B21" s="80">
        <v>0</v>
      </c>
      <c r="C21" s="80">
        <v>4116</v>
      </c>
      <c r="D21" s="80"/>
      <c r="E21" s="80"/>
      <c r="F21" s="80">
        <v>13101</v>
      </c>
      <c r="G21" s="46" t="s">
        <v>98</v>
      </c>
      <c r="H21" s="110" t="s">
        <v>63</v>
      </c>
      <c r="I21" s="182">
        <v>182240</v>
      </c>
      <c r="J21" s="132">
        <v>187689</v>
      </c>
      <c r="K21" s="123">
        <v>187689</v>
      </c>
      <c r="L21" s="90">
        <f t="shared" si="0"/>
        <v>0</v>
      </c>
      <c r="N21" s="90"/>
    </row>
    <row r="22" spans="1:14" s="24" customFormat="1" ht="12.75">
      <c r="A22" s="76" t="s">
        <v>95</v>
      </c>
      <c r="B22" s="80">
        <v>0</v>
      </c>
      <c r="C22" s="80">
        <v>4116</v>
      </c>
      <c r="D22" s="80"/>
      <c r="E22" s="80">
        <v>5164</v>
      </c>
      <c r="F22" s="80">
        <v>33513233</v>
      </c>
      <c r="G22" s="46" t="s">
        <v>106</v>
      </c>
      <c r="H22" s="110" t="s">
        <v>109</v>
      </c>
      <c r="I22" s="182">
        <v>0</v>
      </c>
      <c r="J22" s="132">
        <v>409370.12</v>
      </c>
      <c r="K22" s="123">
        <v>409370.12</v>
      </c>
      <c r="L22" s="90">
        <f t="shared" si="0"/>
        <v>0</v>
      </c>
      <c r="N22" s="90"/>
    </row>
    <row r="23" spans="1:14" s="24" customFormat="1" ht="12.75">
      <c r="A23" s="76" t="s">
        <v>95</v>
      </c>
      <c r="B23" s="80">
        <v>0</v>
      </c>
      <c r="C23" s="80">
        <v>4116</v>
      </c>
      <c r="D23" s="99" t="s">
        <v>107</v>
      </c>
      <c r="E23" s="80">
        <v>5164</v>
      </c>
      <c r="F23" s="80">
        <v>33513233</v>
      </c>
      <c r="G23" s="46" t="s">
        <v>106</v>
      </c>
      <c r="H23" s="110" t="s">
        <v>110</v>
      </c>
      <c r="I23" s="182">
        <v>0</v>
      </c>
      <c r="J23" s="132">
        <v>89861.72</v>
      </c>
      <c r="K23" s="123">
        <v>89861.72</v>
      </c>
      <c r="L23" s="90">
        <f t="shared" si="0"/>
        <v>0</v>
      </c>
      <c r="N23" s="90"/>
    </row>
    <row r="24" spans="1:14" s="24" customFormat="1" ht="12.75">
      <c r="A24" s="76" t="s">
        <v>95</v>
      </c>
      <c r="B24" s="80">
        <v>0</v>
      </c>
      <c r="C24" s="80">
        <v>4116</v>
      </c>
      <c r="D24" s="80"/>
      <c r="E24" s="80">
        <v>5164</v>
      </c>
      <c r="F24" s="80">
        <v>33113233</v>
      </c>
      <c r="G24" s="46" t="s">
        <v>108</v>
      </c>
      <c r="H24" s="110" t="s">
        <v>111</v>
      </c>
      <c r="I24" s="182">
        <v>0</v>
      </c>
      <c r="J24" s="132">
        <v>72241.78</v>
      </c>
      <c r="K24" s="123">
        <v>72241.78</v>
      </c>
      <c r="L24" s="90">
        <f t="shared" si="0"/>
        <v>0</v>
      </c>
      <c r="N24" s="90"/>
    </row>
    <row r="25" spans="1:14" s="24" customFormat="1" ht="13.5" thickBot="1">
      <c r="A25" s="103" t="s">
        <v>95</v>
      </c>
      <c r="B25" s="104">
        <v>0</v>
      </c>
      <c r="C25" s="104">
        <v>4116</v>
      </c>
      <c r="D25" s="156" t="s">
        <v>107</v>
      </c>
      <c r="E25" s="104">
        <v>5164</v>
      </c>
      <c r="F25" s="104">
        <v>33113233</v>
      </c>
      <c r="G25" s="105" t="s">
        <v>108</v>
      </c>
      <c r="H25" s="111" t="s">
        <v>112</v>
      </c>
      <c r="I25" s="179">
        <v>0</v>
      </c>
      <c r="J25" s="133">
        <v>15857.97</v>
      </c>
      <c r="K25" s="124">
        <v>15857.97</v>
      </c>
      <c r="L25" s="90">
        <f t="shared" si="0"/>
        <v>0</v>
      </c>
      <c r="N25" s="90"/>
    </row>
    <row r="26" spans="1:14" s="24" customFormat="1" ht="12" customHeight="1" thickBot="1">
      <c r="A26" s="96"/>
      <c r="B26" s="97"/>
      <c r="C26" s="97"/>
      <c r="D26" s="97"/>
      <c r="E26" s="97"/>
      <c r="F26" s="97"/>
      <c r="G26" s="98"/>
      <c r="H26" s="112" t="s">
        <v>65</v>
      </c>
      <c r="I26" s="134">
        <f>SUM(I9:I25)</f>
        <v>897860</v>
      </c>
      <c r="J26" s="152">
        <f>SUM(J9:J25)</f>
        <v>4577835.59</v>
      </c>
      <c r="K26" s="171">
        <f>SUM(K9:K25)</f>
        <v>4577835.59</v>
      </c>
      <c r="L26" s="90">
        <f t="shared" si="0"/>
        <v>0</v>
      </c>
      <c r="N26" s="90"/>
    </row>
    <row r="27" spans="1:14" s="24" customFormat="1" ht="12" customHeight="1">
      <c r="A27" s="81" t="s">
        <v>89</v>
      </c>
      <c r="B27" s="82">
        <v>0</v>
      </c>
      <c r="C27" s="82">
        <v>4121</v>
      </c>
      <c r="D27" s="82"/>
      <c r="E27" s="82">
        <v>141</v>
      </c>
      <c r="F27" s="82">
        <v>0</v>
      </c>
      <c r="G27" s="83" t="s">
        <v>37</v>
      </c>
      <c r="H27" s="113" t="s">
        <v>86</v>
      </c>
      <c r="I27" s="181">
        <v>2000</v>
      </c>
      <c r="J27" s="131">
        <v>2000</v>
      </c>
      <c r="K27" s="122">
        <v>2000</v>
      </c>
      <c r="L27" s="90">
        <f t="shared" si="0"/>
        <v>0</v>
      </c>
      <c r="N27" s="90"/>
    </row>
    <row r="28" spans="1:14" s="24" customFormat="1" ht="12" customHeight="1">
      <c r="A28" s="76" t="s">
        <v>89</v>
      </c>
      <c r="B28" s="80">
        <v>0</v>
      </c>
      <c r="C28" s="80">
        <v>4121</v>
      </c>
      <c r="D28" s="80"/>
      <c r="E28" s="80">
        <v>142</v>
      </c>
      <c r="F28" s="80">
        <v>0</v>
      </c>
      <c r="G28" s="46" t="s">
        <v>87</v>
      </c>
      <c r="H28" s="110" t="s">
        <v>113</v>
      </c>
      <c r="I28" s="182">
        <v>807167</v>
      </c>
      <c r="J28" s="132">
        <v>598878</v>
      </c>
      <c r="K28" s="125">
        <v>598878</v>
      </c>
      <c r="L28" s="90">
        <f t="shared" si="0"/>
        <v>0</v>
      </c>
      <c r="N28" s="90"/>
    </row>
    <row r="29" spans="1:14" s="24" customFormat="1" ht="12" customHeight="1">
      <c r="A29" s="76" t="s">
        <v>89</v>
      </c>
      <c r="B29" s="80">
        <v>0</v>
      </c>
      <c r="C29" s="80">
        <v>4121</v>
      </c>
      <c r="D29" s="80"/>
      <c r="E29" s="80">
        <v>143</v>
      </c>
      <c r="F29" s="80">
        <v>0</v>
      </c>
      <c r="G29" s="46" t="s">
        <v>88</v>
      </c>
      <c r="H29" s="110" t="s">
        <v>86</v>
      </c>
      <c r="I29" s="182">
        <v>100000</v>
      </c>
      <c r="J29" s="132">
        <v>32972</v>
      </c>
      <c r="K29" s="123">
        <v>32972</v>
      </c>
      <c r="L29" s="90">
        <f t="shared" si="0"/>
        <v>0</v>
      </c>
      <c r="N29" s="90"/>
    </row>
    <row r="30" spans="1:14" s="24" customFormat="1" ht="13.5" thickBot="1">
      <c r="A30" s="91" t="s">
        <v>89</v>
      </c>
      <c r="B30" s="77">
        <v>0</v>
      </c>
      <c r="C30" s="77">
        <v>4121</v>
      </c>
      <c r="D30" s="77"/>
      <c r="E30" s="77">
        <v>5311</v>
      </c>
      <c r="F30" s="77">
        <v>0</v>
      </c>
      <c r="G30" s="75" t="s">
        <v>90</v>
      </c>
      <c r="H30" s="108" t="s">
        <v>91</v>
      </c>
      <c r="I30" s="183">
        <v>11000</v>
      </c>
      <c r="J30" s="129">
        <v>16500</v>
      </c>
      <c r="K30" s="126">
        <v>16500</v>
      </c>
      <c r="L30" s="90">
        <f t="shared" si="0"/>
        <v>0</v>
      </c>
      <c r="N30" s="90"/>
    </row>
    <row r="31" spans="1:14" s="24" customFormat="1" ht="12" customHeight="1" thickBot="1">
      <c r="A31" s="100"/>
      <c r="B31" s="101"/>
      <c r="C31" s="101"/>
      <c r="D31" s="101"/>
      <c r="E31" s="101"/>
      <c r="F31" s="101"/>
      <c r="G31" s="102"/>
      <c r="H31" s="114" t="s">
        <v>68</v>
      </c>
      <c r="I31" s="135">
        <f>SUM(I27:I30)</f>
        <v>920167</v>
      </c>
      <c r="J31" s="153">
        <f>SUM(J27:J30)</f>
        <v>650350</v>
      </c>
      <c r="K31" s="173">
        <f>SUM(K27:K30)</f>
        <v>650350</v>
      </c>
      <c r="L31" s="90">
        <f t="shared" si="0"/>
        <v>0</v>
      </c>
      <c r="N31" s="90"/>
    </row>
    <row r="32" spans="1:14" s="24" customFormat="1" ht="12" customHeight="1">
      <c r="A32" s="78" t="s">
        <v>89</v>
      </c>
      <c r="B32" s="79">
        <v>0</v>
      </c>
      <c r="C32" s="79">
        <v>4122</v>
      </c>
      <c r="D32" s="79"/>
      <c r="E32" s="79">
        <v>5512</v>
      </c>
      <c r="F32" s="79">
        <v>0</v>
      </c>
      <c r="G32" s="47" t="s">
        <v>12</v>
      </c>
      <c r="H32" s="109" t="s">
        <v>126</v>
      </c>
      <c r="I32" s="178">
        <v>0</v>
      </c>
      <c r="J32" s="130">
        <v>35948</v>
      </c>
      <c r="K32" s="121">
        <v>35948</v>
      </c>
      <c r="L32" s="90"/>
      <c r="N32" s="90"/>
    </row>
    <row r="33" spans="1:14" s="24" customFormat="1" ht="12" customHeight="1">
      <c r="A33" s="76" t="s">
        <v>89</v>
      </c>
      <c r="B33" s="80">
        <v>0</v>
      </c>
      <c r="C33" s="80">
        <v>4122</v>
      </c>
      <c r="D33" s="80"/>
      <c r="E33" s="80">
        <v>5156</v>
      </c>
      <c r="F33" s="80">
        <v>0</v>
      </c>
      <c r="G33" s="46" t="s">
        <v>12</v>
      </c>
      <c r="H33" s="110" t="s">
        <v>127</v>
      </c>
      <c r="I33" s="182">
        <v>0</v>
      </c>
      <c r="J33" s="132">
        <v>500000</v>
      </c>
      <c r="K33" s="123">
        <v>500000</v>
      </c>
      <c r="L33" s="90"/>
      <c r="N33" s="90"/>
    </row>
    <row r="34" spans="1:14" s="24" customFormat="1" ht="12" customHeight="1">
      <c r="A34" s="76" t="s">
        <v>89</v>
      </c>
      <c r="B34" s="80">
        <v>0</v>
      </c>
      <c r="C34" s="80">
        <v>4122</v>
      </c>
      <c r="D34" s="80"/>
      <c r="E34" s="80">
        <v>3314</v>
      </c>
      <c r="F34" s="80">
        <v>0</v>
      </c>
      <c r="G34" s="46" t="s">
        <v>12</v>
      </c>
      <c r="H34" s="110" t="s">
        <v>72</v>
      </c>
      <c r="I34" s="182">
        <v>0</v>
      </c>
      <c r="J34" s="132">
        <v>301688</v>
      </c>
      <c r="K34" s="123">
        <v>301688</v>
      </c>
      <c r="L34" s="90">
        <f t="shared" si="0"/>
        <v>0</v>
      </c>
      <c r="N34" s="90"/>
    </row>
    <row r="35" spans="1:14" s="24" customFormat="1" ht="12" customHeight="1">
      <c r="A35" s="76" t="s">
        <v>95</v>
      </c>
      <c r="B35" s="80">
        <v>0</v>
      </c>
      <c r="C35" s="80">
        <v>4122</v>
      </c>
      <c r="D35" s="80"/>
      <c r="E35" s="80">
        <v>4351</v>
      </c>
      <c r="F35" s="80">
        <v>0</v>
      </c>
      <c r="G35" s="46" t="s">
        <v>12</v>
      </c>
      <c r="H35" s="110" t="s">
        <v>56</v>
      </c>
      <c r="I35" s="182">
        <v>0</v>
      </c>
      <c r="J35" s="132">
        <v>109000</v>
      </c>
      <c r="K35" s="123">
        <v>109000</v>
      </c>
      <c r="L35" s="90">
        <f t="shared" si="0"/>
        <v>0</v>
      </c>
      <c r="N35" s="90"/>
    </row>
    <row r="36" spans="1:14" s="24" customFormat="1" ht="12" customHeight="1">
      <c r="A36" s="76" t="s">
        <v>95</v>
      </c>
      <c r="B36" s="80">
        <v>0</v>
      </c>
      <c r="C36" s="80">
        <v>4122</v>
      </c>
      <c r="D36" s="80"/>
      <c r="E36" s="80">
        <v>3312</v>
      </c>
      <c r="F36" s="80">
        <v>0</v>
      </c>
      <c r="G36" s="46" t="s">
        <v>12</v>
      </c>
      <c r="H36" s="110" t="s">
        <v>114</v>
      </c>
      <c r="I36" s="182">
        <v>0</v>
      </c>
      <c r="J36" s="132">
        <v>10000</v>
      </c>
      <c r="K36" s="123">
        <v>10000</v>
      </c>
      <c r="L36" s="90">
        <f t="shared" si="0"/>
        <v>0</v>
      </c>
      <c r="N36" s="90"/>
    </row>
    <row r="37" spans="1:14" s="24" customFormat="1" ht="12" customHeight="1">
      <c r="A37" s="76" t="s">
        <v>95</v>
      </c>
      <c r="B37" s="80">
        <v>0</v>
      </c>
      <c r="C37" s="80">
        <v>4122</v>
      </c>
      <c r="D37" s="80"/>
      <c r="E37" s="80">
        <v>2143</v>
      </c>
      <c r="F37" s="80">
        <v>0</v>
      </c>
      <c r="G37" s="46" t="s">
        <v>12</v>
      </c>
      <c r="H37" s="110" t="s">
        <v>128</v>
      </c>
      <c r="I37" s="182">
        <v>0</v>
      </c>
      <c r="J37" s="132">
        <v>10000</v>
      </c>
      <c r="K37" s="123">
        <v>10000</v>
      </c>
      <c r="L37" s="90"/>
      <c r="N37" s="90"/>
    </row>
    <row r="38" spans="1:14" s="24" customFormat="1" ht="12" customHeight="1" thickBot="1">
      <c r="A38" s="103" t="s">
        <v>89</v>
      </c>
      <c r="B38" s="104">
        <v>0</v>
      </c>
      <c r="C38" s="104">
        <v>4122</v>
      </c>
      <c r="D38" s="104"/>
      <c r="E38" s="104">
        <v>1031</v>
      </c>
      <c r="F38" s="104">
        <v>0</v>
      </c>
      <c r="G38" s="105" t="s">
        <v>12</v>
      </c>
      <c r="H38" s="111" t="s">
        <v>129</v>
      </c>
      <c r="I38" s="179">
        <v>0</v>
      </c>
      <c r="J38" s="133">
        <v>32400</v>
      </c>
      <c r="K38" s="124">
        <v>32400</v>
      </c>
      <c r="L38" s="90"/>
      <c r="N38" s="90"/>
    </row>
    <row r="39" spans="1:14" s="24" customFormat="1" ht="12" customHeight="1">
      <c r="A39" s="157"/>
      <c r="B39" s="158"/>
      <c r="C39" s="158"/>
      <c r="D39" s="158"/>
      <c r="E39" s="158"/>
      <c r="F39" s="158"/>
      <c r="G39" s="159"/>
      <c r="H39" s="160" t="s">
        <v>75</v>
      </c>
      <c r="I39" s="161">
        <f>SUM(I32:I38)</f>
        <v>0</v>
      </c>
      <c r="J39" s="162">
        <f>SUM(J32:J38)</f>
        <v>999036</v>
      </c>
      <c r="K39" s="163">
        <f>SUM(K32:K38)</f>
        <v>999036</v>
      </c>
      <c r="L39" s="90">
        <f t="shared" si="0"/>
        <v>0</v>
      </c>
      <c r="N39" s="90"/>
    </row>
    <row r="40" spans="1:14" s="165" customFormat="1" ht="12" customHeight="1">
      <c r="A40" s="76" t="s">
        <v>95</v>
      </c>
      <c r="B40" s="80">
        <v>0</v>
      </c>
      <c r="C40" s="80">
        <v>4123</v>
      </c>
      <c r="D40" s="80"/>
      <c r="E40" s="80">
        <v>4201</v>
      </c>
      <c r="F40" s="80">
        <v>38583005</v>
      </c>
      <c r="G40" s="46" t="s">
        <v>98</v>
      </c>
      <c r="H40" s="168" t="s">
        <v>130</v>
      </c>
      <c r="I40" s="184">
        <v>0</v>
      </c>
      <c r="J40" s="170">
        <v>38249.99</v>
      </c>
      <c r="K40" s="174">
        <v>38249.99</v>
      </c>
      <c r="L40" s="164"/>
      <c r="N40" s="90"/>
    </row>
    <row r="41" spans="1:14" s="24" customFormat="1" ht="12" customHeight="1" thickBot="1">
      <c r="A41" s="157"/>
      <c r="B41" s="158"/>
      <c r="C41" s="158"/>
      <c r="D41" s="158"/>
      <c r="E41" s="158"/>
      <c r="F41" s="158"/>
      <c r="G41" s="159"/>
      <c r="H41" s="160" t="s">
        <v>134</v>
      </c>
      <c r="I41" s="161">
        <f>SUM(I40)</f>
        <v>0</v>
      </c>
      <c r="J41" s="163">
        <f>SUM(J40)</f>
        <v>38249.99</v>
      </c>
      <c r="K41" s="163">
        <f>SUM(K40)</f>
        <v>38249.99</v>
      </c>
      <c r="L41" s="90"/>
      <c r="N41" s="90"/>
    </row>
    <row r="42" spans="1:14" s="24" customFormat="1" ht="12" customHeight="1">
      <c r="A42" s="140" t="s">
        <v>95</v>
      </c>
      <c r="B42" s="79">
        <v>0</v>
      </c>
      <c r="C42" s="79">
        <v>4213</v>
      </c>
      <c r="D42" s="79"/>
      <c r="E42" s="79">
        <v>5505</v>
      </c>
      <c r="F42" s="79">
        <v>27589518</v>
      </c>
      <c r="G42" s="47" t="s">
        <v>103</v>
      </c>
      <c r="H42" s="139" t="s">
        <v>115</v>
      </c>
      <c r="I42" s="185">
        <v>0</v>
      </c>
      <c r="J42" s="89">
        <v>264452</v>
      </c>
      <c r="K42" s="127">
        <v>264452</v>
      </c>
      <c r="L42" s="90"/>
      <c r="N42" s="90"/>
    </row>
    <row r="43" spans="1:14" s="24" customFormat="1" ht="12" customHeight="1">
      <c r="A43" s="115" t="s">
        <v>95</v>
      </c>
      <c r="B43" s="80">
        <v>0</v>
      </c>
      <c r="C43" s="80">
        <v>4213</v>
      </c>
      <c r="D43" s="80"/>
      <c r="E43" s="80">
        <v>5505</v>
      </c>
      <c r="F43" s="80">
        <v>27189517</v>
      </c>
      <c r="G43" s="83" t="s">
        <v>103</v>
      </c>
      <c r="H43" s="116" t="s">
        <v>116</v>
      </c>
      <c r="I43" s="186">
        <v>0</v>
      </c>
      <c r="J43" s="136">
        <v>66114</v>
      </c>
      <c r="K43" s="141">
        <v>66114</v>
      </c>
      <c r="L43" s="90"/>
      <c r="N43" s="90"/>
    </row>
    <row r="44" spans="1:14" s="24" customFormat="1" ht="12" customHeight="1" thickBot="1">
      <c r="A44" s="142" t="s">
        <v>95</v>
      </c>
      <c r="B44" s="104">
        <v>0</v>
      </c>
      <c r="C44" s="104">
        <v>4213</v>
      </c>
      <c r="D44" s="104"/>
      <c r="E44" s="104">
        <v>5474</v>
      </c>
      <c r="F44" s="104">
        <v>54190877</v>
      </c>
      <c r="G44" s="143" t="s">
        <v>103</v>
      </c>
      <c r="H44" s="144" t="s">
        <v>117</v>
      </c>
      <c r="I44" s="187">
        <v>33500</v>
      </c>
      <c r="J44" s="145">
        <v>42960.3</v>
      </c>
      <c r="K44" s="146">
        <v>42960.3</v>
      </c>
      <c r="L44" s="90"/>
      <c r="N44" s="90"/>
    </row>
    <row r="45" spans="1:14" s="24" customFormat="1" ht="12" customHeight="1" thickBot="1">
      <c r="A45" s="95"/>
      <c r="B45" s="93"/>
      <c r="C45" s="93"/>
      <c r="D45" s="93"/>
      <c r="E45" s="93"/>
      <c r="F45" s="93"/>
      <c r="G45" s="94"/>
      <c r="H45" s="107" t="s">
        <v>133</v>
      </c>
      <c r="I45" s="128">
        <f>SUM(I42:I44)</f>
        <v>33500</v>
      </c>
      <c r="J45" s="150">
        <f>SUM(J42:J44)</f>
        <v>373526.3</v>
      </c>
      <c r="K45" s="172">
        <f>SUM(K42:K44)</f>
        <v>373526.3</v>
      </c>
      <c r="L45" s="90"/>
      <c r="N45" s="90"/>
    </row>
    <row r="46" spans="1:14" s="24" customFormat="1" ht="12" customHeight="1" thickBot="1">
      <c r="A46" s="81" t="s">
        <v>97</v>
      </c>
      <c r="B46" s="82">
        <v>0</v>
      </c>
      <c r="C46" s="82">
        <v>4216</v>
      </c>
      <c r="D46" s="82"/>
      <c r="E46" s="82">
        <v>5474</v>
      </c>
      <c r="F46" s="82">
        <v>54515835</v>
      </c>
      <c r="G46" s="83" t="s">
        <v>103</v>
      </c>
      <c r="H46" s="147" t="s">
        <v>118</v>
      </c>
      <c r="I46" s="188">
        <v>569500</v>
      </c>
      <c r="J46" s="148">
        <v>730325.21</v>
      </c>
      <c r="K46" s="149">
        <v>730325.21</v>
      </c>
      <c r="L46" s="90">
        <f t="shared" si="0"/>
        <v>0</v>
      </c>
      <c r="M46" s="90"/>
      <c r="N46" s="90"/>
    </row>
    <row r="47" spans="1:14" s="24" customFormat="1" ht="12" customHeight="1">
      <c r="A47" s="100"/>
      <c r="B47" s="101"/>
      <c r="C47" s="101"/>
      <c r="D47" s="101"/>
      <c r="E47" s="101"/>
      <c r="F47" s="101"/>
      <c r="G47" s="102"/>
      <c r="H47" s="114" t="s">
        <v>79</v>
      </c>
      <c r="I47" s="135">
        <f>SUM(I46:I46)</f>
        <v>569500</v>
      </c>
      <c r="J47" s="153">
        <f>SUM(J46:J46)</f>
        <v>730325.21</v>
      </c>
      <c r="K47" s="173">
        <f>SUM(K46:K46)</f>
        <v>730325.21</v>
      </c>
      <c r="L47" s="90">
        <f t="shared" si="0"/>
        <v>0</v>
      </c>
      <c r="N47" s="90"/>
    </row>
    <row r="48" spans="1:14" s="24" customFormat="1" ht="12" customHeight="1">
      <c r="A48" s="169" t="s">
        <v>95</v>
      </c>
      <c r="B48" s="80">
        <v>0</v>
      </c>
      <c r="C48" s="80">
        <v>4222</v>
      </c>
      <c r="D48" s="80"/>
      <c r="E48" s="80">
        <v>5531</v>
      </c>
      <c r="F48" s="80"/>
      <c r="G48" s="46" t="s">
        <v>12</v>
      </c>
      <c r="H48" s="116" t="s">
        <v>131</v>
      </c>
      <c r="I48" s="186">
        <v>0</v>
      </c>
      <c r="J48" s="136">
        <v>500000</v>
      </c>
      <c r="K48" s="175">
        <v>500000</v>
      </c>
      <c r="L48" s="90"/>
      <c r="N48" s="90"/>
    </row>
    <row r="49" spans="1:14" s="24" customFormat="1" ht="12" customHeight="1">
      <c r="A49" s="76" t="s">
        <v>89</v>
      </c>
      <c r="B49" s="80">
        <v>0</v>
      </c>
      <c r="C49" s="80">
        <v>4222</v>
      </c>
      <c r="D49" s="80"/>
      <c r="E49" s="80">
        <v>5507</v>
      </c>
      <c r="F49" s="80"/>
      <c r="G49" s="46" t="s">
        <v>12</v>
      </c>
      <c r="H49" s="116" t="s">
        <v>119</v>
      </c>
      <c r="I49" s="186">
        <v>0</v>
      </c>
      <c r="J49" s="136">
        <v>123000</v>
      </c>
      <c r="K49" s="175">
        <v>123000</v>
      </c>
      <c r="L49" s="90">
        <f t="shared" si="0"/>
        <v>0</v>
      </c>
      <c r="N49" s="90"/>
    </row>
    <row r="50" spans="1:14" s="24" customFormat="1" ht="12" customHeight="1">
      <c r="A50" s="76" t="s">
        <v>95</v>
      </c>
      <c r="B50" s="80">
        <v>0</v>
      </c>
      <c r="C50" s="80">
        <v>4222</v>
      </c>
      <c r="D50" s="80"/>
      <c r="E50" s="80">
        <v>5530</v>
      </c>
      <c r="F50" s="80"/>
      <c r="G50" s="46" t="s">
        <v>12</v>
      </c>
      <c r="H50" s="116" t="s">
        <v>120</v>
      </c>
      <c r="I50" s="186">
        <v>0</v>
      </c>
      <c r="J50" s="136">
        <v>600000</v>
      </c>
      <c r="K50" s="175">
        <v>600000</v>
      </c>
      <c r="L50" s="90"/>
      <c r="N50" s="90"/>
    </row>
    <row r="51" spans="1:14" s="24" customFormat="1" ht="12" customHeight="1" thickBot="1">
      <c r="A51" s="166"/>
      <c r="B51" s="97"/>
      <c r="C51" s="97"/>
      <c r="D51" s="97"/>
      <c r="E51" s="97"/>
      <c r="F51" s="97"/>
      <c r="G51" s="98"/>
      <c r="H51" s="112" t="s">
        <v>77</v>
      </c>
      <c r="I51" s="134">
        <f>SUM(I48:I50)</f>
        <v>0</v>
      </c>
      <c r="J51" s="152">
        <f>SUM(J48:J50)</f>
        <v>1223000</v>
      </c>
      <c r="K51" s="171">
        <f>SUM(K48:K50)</f>
        <v>1223000</v>
      </c>
      <c r="L51" s="90">
        <f t="shared" si="0"/>
        <v>0</v>
      </c>
      <c r="N51" s="90"/>
    </row>
    <row r="52" spans="1:14" s="24" customFormat="1" ht="12.75">
      <c r="A52" s="91" t="s">
        <v>95</v>
      </c>
      <c r="B52" s="77">
        <v>0</v>
      </c>
      <c r="C52" s="77">
        <v>4223</v>
      </c>
      <c r="D52" s="77"/>
      <c r="E52" s="77">
        <v>5521</v>
      </c>
      <c r="F52" s="77">
        <v>38583505</v>
      </c>
      <c r="G52" s="83" t="s">
        <v>103</v>
      </c>
      <c r="H52" s="117" t="s">
        <v>121</v>
      </c>
      <c r="I52" s="180">
        <v>0</v>
      </c>
      <c r="J52" s="137">
        <v>1047946</v>
      </c>
      <c r="K52" s="154">
        <v>1047946</v>
      </c>
      <c r="L52" s="90">
        <f t="shared" si="0"/>
        <v>0</v>
      </c>
      <c r="N52" s="90"/>
    </row>
    <row r="53" spans="1:14" s="24" customFormat="1" ht="13.5" thickBot="1">
      <c r="A53" s="76" t="s">
        <v>95</v>
      </c>
      <c r="B53" s="80">
        <v>0</v>
      </c>
      <c r="C53" s="80">
        <v>4223</v>
      </c>
      <c r="D53" s="80"/>
      <c r="E53" s="80">
        <v>4201</v>
      </c>
      <c r="F53" s="80">
        <v>38583505</v>
      </c>
      <c r="G53" s="167" t="s">
        <v>103</v>
      </c>
      <c r="H53" s="168" t="s">
        <v>130</v>
      </c>
      <c r="I53" s="184">
        <v>0</v>
      </c>
      <c r="J53" s="170">
        <v>806190</v>
      </c>
      <c r="K53" s="174">
        <v>806190</v>
      </c>
      <c r="L53" s="90"/>
      <c r="N53" s="90"/>
    </row>
    <row r="54" spans="1:14" s="24" customFormat="1" ht="12" customHeight="1" thickBot="1">
      <c r="A54" s="92"/>
      <c r="B54" s="93"/>
      <c r="C54" s="93"/>
      <c r="D54" s="93"/>
      <c r="E54" s="93"/>
      <c r="F54" s="93"/>
      <c r="G54" s="94"/>
      <c r="H54" s="107" t="s">
        <v>132</v>
      </c>
      <c r="I54" s="128">
        <f>SUM(I52:I53)</f>
        <v>0</v>
      </c>
      <c r="J54" s="150">
        <f>SUM(J52:J53)</f>
        <v>1854136</v>
      </c>
      <c r="K54" s="172">
        <f>SUM(K52:K53)</f>
        <v>1854136</v>
      </c>
      <c r="L54" s="90">
        <f t="shared" si="0"/>
        <v>0</v>
      </c>
      <c r="N54" s="90"/>
    </row>
    <row r="55" spans="1:14" ht="21.75" customHeight="1" thickBot="1">
      <c r="A55" s="84"/>
      <c r="B55" s="85"/>
      <c r="C55" s="85"/>
      <c r="D55" s="85"/>
      <c r="E55" s="85"/>
      <c r="F55" s="85"/>
      <c r="G55" s="86"/>
      <c r="H55" s="118" t="s">
        <v>82</v>
      </c>
      <c r="I55" s="138">
        <f>I6+I8+I26+I31+I39+I47+I51+I54+I45+I41</f>
        <v>18633627</v>
      </c>
      <c r="J55" s="155">
        <f>J6+J8+J26+J31+J39+J47+J51+J54+J45+J41</f>
        <v>27038959.09</v>
      </c>
      <c r="K55" s="176">
        <f>K6+K8+K26+K31+K39+K47+K51+K54+K45+K41</f>
        <v>27038959.09</v>
      </c>
      <c r="N55" s="90"/>
    </row>
  </sheetData>
  <sheetProtection password="E222" sheet="1" objects="1" scenarios="1"/>
  <mergeCells count="2">
    <mergeCell ref="A1:K1"/>
    <mergeCell ref="I2:J2"/>
  </mergeCells>
  <printOptions horizontalCentered="1" verticalCentered="1"/>
  <pageMargins left="0.3937007874015748" right="0.3937007874015748" top="0.3937007874015748" bottom="0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Kroupová</dc:creator>
  <cp:keywords/>
  <dc:description/>
  <cp:lastModifiedBy>kroupova</cp:lastModifiedBy>
  <cp:lastPrinted>2015-01-15T09:25:19Z</cp:lastPrinted>
  <dcterms:created xsi:type="dcterms:W3CDTF">2008-10-14T11:04:05Z</dcterms:created>
  <dcterms:modified xsi:type="dcterms:W3CDTF">2015-05-26T07:59:16Z</dcterms:modified>
  <cp:category/>
  <cp:version/>
  <cp:contentType/>
  <cp:contentStatus/>
</cp:coreProperties>
</file>